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<sst xmlns="http://schemas.openxmlformats.org/spreadsheetml/2006/main" count="130" uniqueCount="87">
  <si>
    <t>Strike</t>
  </si>
  <si>
    <t>Symbol</t>
  </si>
  <si>
    <t>Last</t>
  </si>
  <si>
    <t>Chg</t>
  </si>
  <si>
    <t>Bid</t>
  </si>
  <si>
    <t>Ask</t>
  </si>
  <si>
    <t>Vol</t>
  </si>
  <si>
    <t>Open Int</t>
  </si>
  <si>
    <t>CCME110319P00002500</t>
  </si>
  <si>
    <t>N/A</t>
  </si>
  <si>
    <t>CCME110319P00005000</t>
  </si>
  <si>
    <t>CCME110319P00007500</t>
  </si>
  <si>
    <t>CCME110319P00009000</t>
  </si>
  <si>
    <t>CCME110319P00010000</t>
  </si>
  <si>
    <t>CCME110319P00011000</t>
  </si>
  <si>
    <t>CCME110319P00012500</t>
  </si>
  <si>
    <t>CCME110319P00014000</t>
  </si>
  <si>
    <t>CCME110319P00015000</t>
  </si>
  <si>
    <t>CCME110319P00016000</t>
  </si>
  <si>
    <t>CCME110319P00017500</t>
  </si>
  <si>
    <t>CCME110319P00019000</t>
  </si>
  <si>
    <t>CCME110319P00020000</t>
  </si>
  <si>
    <t>CCME110319P00021000</t>
  </si>
  <si>
    <t>CCME110319P00022500</t>
  </si>
  <si>
    <t>CCME110319P00024000</t>
  </si>
  <si>
    <t>CCME110319P00025000</t>
  </si>
  <si>
    <t>CCME110319P00030000</t>
  </si>
  <si>
    <t>CCME110319P00035000</t>
  </si>
  <si>
    <t>Put Options</t>
  </si>
  <si>
    <t>Expire at close Friday, June 17, 2011</t>
  </si>
  <si>
    <t>CCME110618P00002500</t>
  </si>
  <si>
    <t>CCME110618P00005000</t>
  </si>
  <si>
    <t>CCME110618P00007500</t>
  </si>
  <si>
    <t>CCME110618P00009000</t>
  </si>
  <si>
    <t>CCME110618P00010000</t>
  </si>
  <si>
    <t>CCME110618P00011000</t>
  </si>
  <si>
    <t>CCME110618P00012000</t>
  </si>
  <si>
    <t>CCME110618P00013000</t>
  </si>
  <si>
    <t>CCME110618P00014000</t>
  </si>
  <si>
    <t>CCME110618P00015000</t>
  </si>
  <si>
    <t>CCME110618P00016000</t>
  </si>
  <si>
    <t>CCME110618P00017000</t>
  </si>
  <si>
    <t>CCME110618P00018000</t>
  </si>
  <si>
    <t>CCME110618P00019000</t>
  </si>
  <si>
    <t>CCME110618P00020000</t>
  </si>
  <si>
    <t>CCME110618P00021000</t>
  </si>
  <si>
    <t>CCME110618P00022500</t>
  </si>
  <si>
    <t>CCME110618P00024000</t>
  </si>
  <si>
    <t>CCME110618P00025000</t>
  </si>
  <si>
    <t>CCME110618P00030000</t>
  </si>
  <si>
    <t>CCME110618P00035000</t>
  </si>
  <si>
    <t>Expire at close Friday, September 16, 2011</t>
  </si>
  <si>
    <t>CCME110917P00002500</t>
  </si>
  <si>
    <t>CCME110917P00005000</t>
  </si>
  <si>
    <t>CCME110917P00007500</t>
  </si>
  <si>
    <t>CCME110917P00009000</t>
  </si>
  <si>
    <t>CCME110917P00010000</t>
  </si>
  <si>
    <t>CCME110917P00011000</t>
  </si>
  <si>
    <t>CCME110917P00012500</t>
  </si>
  <si>
    <t>CCME110917P00014000</t>
  </si>
  <si>
    <t>CCME110917P00015000</t>
  </si>
  <si>
    <t>CCME110917P00016000</t>
  </si>
  <si>
    <t>CCME110917P00017000</t>
  </si>
  <si>
    <t>CCME110917P00018000</t>
  </si>
  <si>
    <t>CCME110917P00019000</t>
  </si>
  <si>
    <t>CCME110917P00020000</t>
  </si>
  <si>
    <t>CCME110917P00021000</t>
  </si>
  <si>
    <t>CCME110917P00022000</t>
  </si>
  <si>
    <t>CCME110917P00023000</t>
  </si>
  <si>
    <t>CCME110917P00024000</t>
  </si>
  <si>
    <t>CCME110917P00025000</t>
  </si>
  <si>
    <t>CCME110917P00030000</t>
  </si>
  <si>
    <t>CCME110917P00035000</t>
  </si>
  <si>
    <t>CURRENT PRICE</t>
  </si>
  <si>
    <t>ADJ PRICE</t>
  </si>
  <si>
    <t>POT UPSIDE</t>
  </si>
  <si>
    <t>DISCOUNT</t>
  </si>
  <si>
    <t>COMPARE TO STOCK</t>
  </si>
  <si>
    <t>Expire at close Friday, January 20, 2012</t>
  </si>
  <si>
    <t>CCME120121P00003000</t>
  </si>
  <si>
    <t>CCME120121P00005000</t>
  </si>
  <si>
    <t>CCME120121P00008000</t>
  </si>
  <si>
    <t>CCME120121P00010000</t>
  </si>
  <si>
    <t>CCME120121P00012000</t>
  </si>
  <si>
    <t>CCME120121P00015000</t>
  </si>
  <si>
    <t>CCME120121P00017000</t>
  </si>
  <si>
    <t>CCME120121P00027000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</si>
</sst>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55">
      <selection activeCell="M83" sqref="M83"/>
    </sheetView>
  </sheetViews>
  <sheetFormatPr defaultColWidth="9.140625" defaultRowHeight="15"/>
  <cols>
    <col min="1" max="1" width="16.00390625" style="0" customWidth="1"/>
  </cols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O1" s="3" t="s">
        <v>73</v>
      </c>
    </row>
    <row r="2" spans="1:15" ht="15">
      <c r="A2">
        <v>2.5</v>
      </c>
      <c r="B2" t="s">
        <v>8</v>
      </c>
      <c r="C2">
        <v>0.05</v>
      </c>
      <c r="D2">
        <v>0</v>
      </c>
      <c r="E2" t="s">
        <v>9</v>
      </c>
      <c r="F2">
        <v>0.05</v>
      </c>
      <c r="G2">
        <v>2</v>
      </c>
      <c r="H2">
        <v>978</v>
      </c>
      <c r="I2" s="3" t="s">
        <v>74</v>
      </c>
      <c r="J2" s="3" t="s">
        <v>75</v>
      </c>
      <c r="K2" s="3" t="s">
        <v>76</v>
      </c>
      <c r="L2" s="3" t="s">
        <v>76</v>
      </c>
      <c r="M2" s="3" t="s">
        <v>77</v>
      </c>
      <c r="O2" s="3">
        <v>14.4</v>
      </c>
    </row>
    <row r="3" spans="1:13" ht="15">
      <c r="A3">
        <v>5</v>
      </c>
      <c r="B3" t="s">
        <v>10</v>
      </c>
      <c r="C3">
        <v>0.1</v>
      </c>
      <c r="D3">
        <v>0.05</v>
      </c>
      <c r="E3">
        <v>0.05</v>
      </c>
      <c r="F3">
        <v>0.15</v>
      </c>
      <c r="G3">
        <v>204</v>
      </c>
      <c r="H3" s="1">
        <v>5773</v>
      </c>
      <c r="I3">
        <f>A3-E3</f>
        <v>4.95</v>
      </c>
      <c r="J3" s="2">
        <f>(A3/I3)-1</f>
        <v>0.010101010101010166</v>
      </c>
      <c r="K3">
        <f aca="true" t="shared" si="0" ref="K3:K20">I3/$O$2</f>
        <v>0.34375</v>
      </c>
      <c r="L3">
        <f>1-K3</f>
        <v>0.65625</v>
      </c>
      <c r="M3">
        <f aca="true" t="shared" si="1" ref="M3:M20">A3/$O$2-1</f>
        <v>-0.6527777777777778</v>
      </c>
    </row>
    <row r="4" spans="1:13" ht="15">
      <c r="A4">
        <v>7.5</v>
      </c>
      <c r="B4" t="s">
        <v>11</v>
      </c>
      <c r="C4">
        <v>0.39</v>
      </c>
      <c r="D4">
        <v>0.04</v>
      </c>
      <c r="E4">
        <v>0.35</v>
      </c>
      <c r="F4">
        <v>0.4</v>
      </c>
      <c r="G4">
        <v>457</v>
      </c>
      <c r="H4" s="1">
        <v>6001</v>
      </c>
      <c r="I4">
        <f aca="true" t="shared" si="2" ref="I4:I20">A4-E4</f>
        <v>7.15</v>
      </c>
      <c r="J4" s="2">
        <f aca="true" t="shared" si="3" ref="J4:J20">(A4/I4)-1</f>
        <v>0.04895104895104896</v>
      </c>
      <c r="K4">
        <f t="shared" si="0"/>
        <v>0.4965277777777778</v>
      </c>
      <c r="L4">
        <f aca="true" t="shared" si="4" ref="L4:L20">1-K4</f>
        <v>0.5034722222222222</v>
      </c>
      <c r="M4">
        <f t="shared" si="1"/>
        <v>-0.47916666666666663</v>
      </c>
    </row>
    <row r="5" spans="1:16" ht="15">
      <c r="A5">
        <v>9</v>
      </c>
      <c r="B5" t="s">
        <v>12</v>
      </c>
      <c r="C5">
        <v>0.65</v>
      </c>
      <c r="D5">
        <v>0.05</v>
      </c>
      <c r="E5">
        <v>0.6</v>
      </c>
      <c r="F5">
        <v>0.7</v>
      </c>
      <c r="G5">
        <v>751</v>
      </c>
      <c r="H5">
        <v>829</v>
      </c>
      <c r="I5">
        <f t="shared" si="2"/>
        <v>8.4</v>
      </c>
      <c r="J5" s="2">
        <f t="shared" si="3"/>
        <v>0.0714285714285714</v>
      </c>
      <c r="K5">
        <f t="shared" si="0"/>
        <v>0.5833333333333334</v>
      </c>
      <c r="L5">
        <f t="shared" si="4"/>
        <v>0.41666666666666663</v>
      </c>
      <c r="M5">
        <f t="shared" si="1"/>
        <v>-0.375</v>
      </c>
      <c r="P5">
        <f aca="true" t="shared" si="5" ref="P5:P19">E5*1.1</f>
        <v>0.66</v>
      </c>
    </row>
    <row r="6" spans="1:16" ht="15">
      <c r="A6">
        <v>10</v>
      </c>
      <c r="B6" t="s">
        <v>13</v>
      </c>
      <c r="C6">
        <v>0.85</v>
      </c>
      <c r="D6">
        <v>0.05</v>
      </c>
      <c r="E6">
        <v>0.8</v>
      </c>
      <c r="F6">
        <v>0.9</v>
      </c>
      <c r="G6">
        <v>505</v>
      </c>
      <c r="H6" s="1">
        <v>7489</v>
      </c>
      <c r="I6">
        <f t="shared" si="2"/>
        <v>9.2</v>
      </c>
      <c r="J6" s="2">
        <f t="shared" si="3"/>
        <v>0.0869565217391306</v>
      </c>
      <c r="K6">
        <f t="shared" si="0"/>
        <v>0.6388888888888888</v>
      </c>
      <c r="L6">
        <f t="shared" si="4"/>
        <v>0.36111111111111116</v>
      </c>
      <c r="M6">
        <f t="shared" si="1"/>
        <v>-0.3055555555555556</v>
      </c>
      <c r="P6">
        <f t="shared" si="5"/>
        <v>0.8800000000000001</v>
      </c>
    </row>
    <row r="7" spans="1:16" ht="15">
      <c r="A7">
        <v>11</v>
      </c>
      <c r="B7" t="s">
        <v>14</v>
      </c>
      <c r="C7">
        <v>1.15</v>
      </c>
      <c r="D7">
        <v>0.1</v>
      </c>
      <c r="E7">
        <v>1.1</v>
      </c>
      <c r="F7">
        <v>1.2</v>
      </c>
      <c r="G7">
        <v>423</v>
      </c>
      <c r="H7" s="1">
        <v>2535</v>
      </c>
      <c r="I7">
        <f t="shared" si="2"/>
        <v>9.9</v>
      </c>
      <c r="J7" s="2">
        <f t="shared" si="3"/>
        <v>0.11111111111111116</v>
      </c>
      <c r="K7">
        <f t="shared" si="0"/>
        <v>0.6875</v>
      </c>
      <c r="L7">
        <f t="shared" si="4"/>
        <v>0.3125</v>
      </c>
      <c r="M7">
        <f t="shared" si="1"/>
        <v>-0.23611111111111116</v>
      </c>
      <c r="P7">
        <f t="shared" si="5"/>
        <v>1.2100000000000002</v>
      </c>
    </row>
    <row r="8" spans="1:16" ht="15">
      <c r="A8">
        <v>12.5</v>
      </c>
      <c r="B8" t="s">
        <v>15</v>
      </c>
      <c r="C8">
        <v>1.65</v>
      </c>
      <c r="D8">
        <v>0.05</v>
      </c>
      <c r="E8">
        <v>1.6</v>
      </c>
      <c r="F8">
        <v>1.75</v>
      </c>
      <c r="G8" s="1">
        <v>2286</v>
      </c>
      <c r="H8" s="1">
        <v>4116</v>
      </c>
      <c r="I8">
        <f t="shared" si="2"/>
        <v>10.9</v>
      </c>
      <c r="J8" s="2">
        <f t="shared" si="3"/>
        <v>0.14678899082568808</v>
      </c>
      <c r="K8">
        <f t="shared" si="0"/>
        <v>0.7569444444444444</v>
      </c>
      <c r="L8">
        <f t="shared" si="4"/>
        <v>0.24305555555555558</v>
      </c>
      <c r="M8">
        <f t="shared" si="1"/>
        <v>-0.13194444444444442</v>
      </c>
      <c r="P8">
        <f t="shared" si="5"/>
        <v>1.7600000000000002</v>
      </c>
    </row>
    <row r="9" spans="1:16" ht="15">
      <c r="A9">
        <v>14</v>
      </c>
      <c r="B9" t="s">
        <v>16</v>
      </c>
      <c r="C9">
        <v>2.3</v>
      </c>
      <c r="D9">
        <v>0.15</v>
      </c>
      <c r="E9">
        <v>2.3</v>
      </c>
      <c r="F9">
        <v>2.45</v>
      </c>
      <c r="G9">
        <v>885</v>
      </c>
      <c r="H9" s="1">
        <v>4207</v>
      </c>
      <c r="I9">
        <f t="shared" si="2"/>
        <v>11.7</v>
      </c>
      <c r="J9" s="2">
        <f t="shared" si="3"/>
        <v>0.19658119658119655</v>
      </c>
      <c r="K9">
        <f t="shared" si="0"/>
        <v>0.8124999999999999</v>
      </c>
      <c r="L9">
        <f t="shared" si="4"/>
        <v>0.1875000000000001</v>
      </c>
      <c r="M9">
        <f t="shared" si="1"/>
        <v>-0.02777777777777779</v>
      </c>
      <c r="P9">
        <f t="shared" si="5"/>
        <v>2.53</v>
      </c>
    </row>
    <row r="10" spans="1:16" ht="15">
      <c r="A10">
        <v>15</v>
      </c>
      <c r="B10" t="s">
        <v>17</v>
      </c>
      <c r="C10">
        <v>2.9</v>
      </c>
      <c r="D10">
        <v>0.05</v>
      </c>
      <c r="E10">
        <v>2.85</v>
      </c>
      <c r="F10">
        <v>3.1</v>
      </c>
      <c r="G10">
        <v>366</v>
      </c>
      <c r="H10" s="1">
        <v>4184</v>
      </c>
      <c r="I10">
        <f t="shared" si="2"/>
        <v>12.15</v>
      </c>
      <c r="J10" s="2">
        <f t="shared" si="3"/>
        <v>0.23456790123456783</v>
      </c>
      <c r="K10">
        <f t="shared" si="0"/>
        <v>0.84375</v>
      </c>
      <c r="L10">
        <f t="shared" si="4"/>
        <v>0.15625</v>
      </c>
      <c r="M10">
        <f t="shared" si="1"/>
        <v>0.04166666666666674</v>
      </c>
      <c r="P10">
        <f t="shared" si="5"/>
        <v>3.1350000000000002</v>
      </c>
    </row>
    <row r="11" spans="1:16" ht="15">
      <c r="A11">
        <v>16</v>
      </c>
      <c r="B11" t="s">
        <v>18</v>
      </c>
      <c r="C11">
        <v>3.5</v>
      </c>
      <c r="D11">
        <v>0.1</v>
      </c>
      <c r="E11">
        <v>3.5</v>
      </c>
      <c r="F11">
        <v>3.7</v>
      </c>
      <c r="G11">
        <v>333</v>
      </c>
      <c r="H11" s="1">
        <v>3663</v>
      </c>
      <c r="I11">
        <f t="shared" si="2"/>
        <v>12.5</v>
      </c>
      <c r="J11" s="2">
        <f t="shared" si="3"/>
        <v>0.28</v>
      </c>
      <c r="K11">
        <f t="shared" si="0"/>
        <v>0.8680555555555556</v>
      </c>
      <c r="L11">
        <f t="shared" si="4"/>
        <v>0.13194444444444442</v>
      </c>
      <c r="M11">
        <f t="shared" si="1"/>
        <v>0.11111111111111116</v>
      </c>
      <c r="P11">
        <f t="shared" si="5"/>
        <v>3.8500000000000005</v>
      </c>
    </row>
    <row r="12" spans="1:16" ht="15">
      <c r="A12">
        <v>17.5</v>
      </c>
      <c r="B12" t="s">
        <v>19</v>
      </c>
      <c r="C12">
        <v>4.7</v>
      </c>
      <c r="D12">
        <v>0.18</v>
      </c>
      <c r="E12">
        <v>4.5</v>
      </c>
      <c r="F12">
        <v>4.7</v>
      </c>
      <c r="G12">
        <v>133</v>
      </c>
      <c r="H12" s="1">
        <v>2578</v>
      </c>
      <c r="I12">
        <f t="shared" si="2"/>
        <v>13</v>
      </c>
      <c r="J12" s="2">
        <f t="shared" si="3"/>
        <v>0.34615384615384626</v>
      </c>
      <c r="K12">
        <f t="shared" si="0"/>
        <v>0.9027777777777778</v>
      </c>
      <c r="L12">
        <f t="shared" si="4"/>
        <v>0.09722222222222221</v>
      </c>
      <c r="M12">
        <f t="shared" si="1"/>
        <v>0.21527777777777768</v>
      </c>
      <c r="P12">
        <f t="shared" si="5"/>
        <v>4.95</v>
      </c>
    </row>
    <row r="13" spans="1:16" ht="15">
      <c r="A13">
        <v>19</v>
      </c>
      <c r="B13" t="s">
        <v>20</v>
      </c>
      <c r="C13">
        <v>5.9</v>
      </c>
      <c r="D13">
        <v>0.2</v>
      </c>
      <c r="E13">
        <v>5.7</v>
      </c>
      <c r="F13">
        <v>5.9</v>
      </c>
      <c r="G13">
        <v>25</v>
      </c>
      <c r="H13" s="1">
        <v>1345</v>
      </c>
      <c r="I13">
        <f t="shared" si="2"/>
        <v>13.3</v>
      </c>
      <c r="J13" s="2">
        <f t="shared" si="3"/>
        <v>0.4285714285714286</v>
      </c>
      <c r="K13">
        <f t="shared" si="0"/>
        <v>0.9236111111111112</v>
      </c>
      <c r="L13">
        <f t="shared" si="4"/>
        <v>0.07638888888888884</v>
      </c>
      <c r="M13">
        <f t="shared" si="1"/>
        <v>0.3194444444444444</v>
      </c>
      <c r="P13">
        <f t="shared" si="5"/>
        <v>6.2700000000000005</v>
      </c>
    </row>
    <row r="14" spans="1:16" ht="15">
      <c r="A14">
        <v>20</v>
      </c>
      <c r="B14" t="s">
        <v>21</v>
      </c>
      <c r="C14">
        <v>6.6</v>
      </c>
      <c r="D14">
        <v>0.1</v>
      </c>
      <c r="E14">
        <v>6.6</v>
      </c>
      <c r="F14">
        <v>6.9</v>
      </c>
      <c r="G14">
        <v>176</v>
      </c>
      <c r="H14" s="1">
        <v>1735</v>
      </c>
      <c r="I14">
        <f t="shared" si="2"/>
        <v>13.4</v>
      </c>
      <c r="J14" s="2">
        <f t="shared" si="3"/>
        <v>0.4925373134328357</v>
      </c>
      <c r="K14">
        <f t="shared" si="0"/>
        <v>0.9305555555555556</v>
      </c>
      <c r="L14">
        <f t="shared" si="4"/>
        <v>0.06944444444444442</v>
      </c>
      <c r="M14">
        <f t="shared" si="1"/>
        <v>0.38888888888888884</v>
      </c>
      <c r="P14">
        <f t="shared" si="5"/>
        <v>7.26</v>
      </c>
    </row>
    <row r="15" spans="1:16" ht="15">
      <c r="A15">
        <v>21</v>
      </c>
      <c r="B15" t="s">
        <v>22</v>
      </c>
      <c r="C15">
        <v>7.9</v>
      </c>
      <c r="D15">
        <v>0.4</v>
      </c>
      <c r="E15">
        <v>7.5</v>
      </c>
      <c r="F15">
        <v>7.8</v>
      </c>
      <c r="G15">
        <v>8</v>
      </c>
      <c r="H15" s="1">
        <v>1126</v>
      </c>
      <c r="I15">
        <f t="shared" si="2"/>
        <v>13.5</v>
      </c>
      <c r="J15" s="2">
        <f t="shared" si="3"/>
        <v>0.5555555555555556</v>
      </c>
      <c r="K15">
        <f t="shared" si="0"/>
        <v>0.9375</v>
      </c>
      <c r="L15">
        <f t="shared" si="4"/>
        <v>0.0625</v>
      </c>
      <c r="M15">
        <f t="shared" si="1"/>
        <v>0.45833333333333326</v>
      </c>
      <c r="P15">
        <f t="shared" si="5"/>
        <v>8.25</v>
      </c>
    </row>
    <row r="16" spans="1:16" ht="15">
      <c r="A16">
        <v>22.5</v>
      </c>
      <c r="B16" t="s">
        <v>23</v>
      </c>
      <c r="C16">
        <v>8.6</v>
      </c>
      <c r="D16">
        <v>0</v>
      </c>
      <c r="E16">
        <v>8.9</v>
      </c>
      <c r="F16">
        <v>9.1</v>
      </c>
      <c r="G16">
        <v>28</v>
      </c>
      <c r="H16" s="1">
        <v>1029</v>
      </c>
      <c r="I16">
        <f t="shared" si="2"/>
        <v>13.6</v>
      </c>
      <c r="J16" s="2">
        <f t="shared" si="3"/>
        <v>0.6544117647058825</v>
      </c>
      <c r="K16">
        <f t="shared" si="0"/>
        <v>0.9444444444444444</v>
      </c>
      <c r="L16">
        <f t="shared" si="4"/>
        <v>0.05555555555555558</v>
      </c>
      <c r="M16">
        <f t="shared" si="1"/>
        <v>0.5625</v>
      </c>
      <c r="P16">
        <f t="shared" si="5"/>
        <v>9.790000000000001</v>
      </c>
    </row>
    <row r="17" spans="1:16" ht="15">
      <c r="A17">
        <v>24</v>
      </c>
      <c r="B17" t="s">
        <v>24</v>
      </c>
      <c r="C17">
        <v>10.1</v>
      </c>
      <c r="D17">
        <v>0.3</v>
      </c>
      <c r="E17">
        <v>10.3</v>
      </c>
      <c r="F17">
        <v>10.5</v>
      </c>
      <c r="G17">
        <v>5</v>
      </c>
      <c r="H17" s="1">
        <v>1229</v>
      </c>
      <c r="I17">
        <f t="shared" si="2"/>
        <v>13.7</v>
      </c>
      <c r="J17" s="2">
        <f t="shared" si="3"/>
        <v>0.7518248175182483</v>
      </c>
      <c r="K17">
        <f t="shared" si="0"/>
        <v>0.9513888888888888</v>
      </c>
      <c r="L17">
        <f t="shared" si="4"/>
        <v>0.04861111111111116</v>
      </c>
      <c r="M17">
        <f t="shared" si="1"/>
        <v>0.6666666666666665</v>
      </c>
      <c r="P17">
        <f t="shared" si="5"/>
        <v>11.330000000000002</v>
      </c>
    </row>
    <row r="18" spans="1:16" ht="15">
      <c r="A18">
        <v>25</v>
      </c>
      <c r="B18" t="s">
        <v>25</v>
      </c>
      <c r="C18">
        <v>10.8</v>
      </c>
      <c r="D18">
        <v>0</v>
      </c>
      <c r="E18">
        <v>11.2</v>
      </c>
      <c r="F18">
        <v>11.5</v>
      </c>
      <c r="G18">
        <v>20</v>
      </c>
      <c r="H18">
        <v>996</v>
      </c>
      <c r="I18">
        <f t="shared" si="2"/>
        <v>13.8</v>
      </c>
      <c r="J18" s="2">
        <f t="shared" si="3"/>
        <v>0.8115942028985506</v>
      </c>
      <c r="K18">
        <f t="shared" si="0"/>
        <v>0.9583333333333334</v>
      </c>
      <c r="L18">
        <f t="shared" si="4"/>
        <v>0.04166666666666663</v>
      </c>
      <c r="M18">
        <f t="shared" si="1"/>
        <v>0.7361111111111112</v>
      </c>
      <c r="P18">
        <f t="shared" si="5"/>
        <v>12.32</v>
      </c>
    </row>
    <row r="19" spans="1:16" ht="15">
      <c r="A19">
        <v>30</v>
      </c>
      <c r="B19" t="s">
        <v>26</v>
      </c>
      <c r="C19">
        <v>16.1</v>
      </c>
      <c r="D19">
        <v>0.3</v>
      </c>
      <c r="E19">
        <v>16.2</v>
      </c>
      <c r="F19">
        <v>16.4</v>
      </c>
      <c r="G19">
        <v>51</v>
      </c>
      <c r="H19">
        <v>315</v>
      </c>
      <c r="I19">
        <f t="shared" si="2"/>
        <v>13.8</v>
      </c>
      <c r="J19" s="2">
        <f t="shared" si="3"/>
        <v>1.1739130434782608</v>
      </c>
      <c r="K19">
        <f t="shared" si="0"/>
        <v>0.9583333333333334</v>
      </c>
      <c r="L19">
        <f t="shared" si="4"/>
        <v>0.04166666666666663</v>
      </c>
      <c r="M19">
        <f t="shared" si="1"/>
        <v>1.0833333333333335</v>
      </c>
      <c r="P19">
        <f t="shared" si="5"/>
        <v>17.82</v>
      </c>
    </row>
    <row r="20" spans="1:13" ht="15">
      <c r="A20">
        <v>35</v>
      </c>
      <c r="B20" t="s">
        <v>27</v>
      </c>
      <c r="C20">
        <v>21.1</v>
      </c>
      <c r="D20">
        <v>0.3</v>
      </c>
      <c r="E20">
        <v>21.2</v>
      </c>
      <c r="F20">
        <v>21.4</v>
      </c>
      <c r="G20">
        <v>1</v>
      </c>
      <c r="H20">
        <v>59</v>
      </c>
      <c r="I20">
        <f t="shared" si="2"/>
        <v>13.8</v>
      </c>
      <c r="J20" s="2">
        <f t="shared" si="3"/>
        <v>1.5362318840579707</v>
      </c>
      <c r="K20">
        <f t="shared" si="0"/>
        <v>0.9583333333333334</v>
      </c>
      <c r="L20">
        <f t="shared" si="4"/>
        <v>0.04166666666666663</v>
      </c>
      <c r="M20">
        <f t="shared" si="1"/>
        <v>1.4305555555555554</v>
      </c>
    </row>
    <row r="24" spans="1:2" ht="15">
      <c r="A24" t="s">
        <v>28</v>
      </c>
      <c r="B24" t="s">
        <v>29</v>
      </c>
    </row>
    <row r="25" spans="1:13" ht="15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s="3" t="s">
        <v>74</v>
      </c>
      <c r="J25" s="3" t="s">
        <v>75</v>
      </c>
      <c r="K25" s="3" t="s">
        <v>76</v>
      </c>
      <c r="L25" s="3" t="s">
        <v>76</v>
      </c>
      <c r="M25" s="3" t="s">
        <v>77</v>
      </c>
    </row>
    <row r="26" spans="1:14" ht="15">
      <c r="A26">
        <v>2.5</v>
      </c>
      <c r="B26" t="s">
        <v>30</v>
      </c>
      <c r="C26">
        <v>0.15</v>
      </c>
      <c r="D26">
        <v>0</v>
      </c>
      <c r="E26">
        <v>0.1</v>
      </c>
      <c r="F26">
        <v>0.2</v>
      </c>
      <c r="G26">
        <v>10</v>
      </c>
      <c r="H26">
        <v>226</v>
      </c>
      <c r="I26">
        <f>A26-E26</f>
        <v>2.4</v>
      </c>
      <c r="J26" s="2">
        <f>(A26/I26)-1</f>
        <v>0.04166666666666674</v>
      </c>
      <c r="K26">
        <f aca="true" t="shared" si="6" ref="K26:K46">I26/$O$2</f>
        <v>0.16666666666666666</v>
      </c>
      <c r="L26">
        <f>1-K26</f>
        <v>0.8333333333333334</v>
      </c>
      <c r="M26">
        <f aca="true" t="shared" si="7" ref="M26:M46">A26/$O$2-1</f>
        <v>-0.8263888888888888</v>
      </c>
      <c r="N26">
        <f aca="true" t="shared" si="8" ref="N26:N35">(J26+1)*14.4</f>
        <v>15.000000000000002</v>
      </c>
    </row>
    <row r="27" spans="1:14" ht="15">
      <c r="A27">
        <v>5</v>
      </c>
      <c r="B27" t="s">
        <v>31</v>
      </c>
      <c r="C27">
        <v>0.43</v>
      </c>
      <c r="D27">
        <v>0.02</v>
      </c>
      <c r="E27">
        <v>0.4</v>
      </c>
      <c r="F27">
        <v>0.55</v>
      </c>
      <c r="G27">
        <v>92</v>
      </c>
      <c r="H27" s="1">
        <v>2898</v>
      </c>
      <c r="I27">
        <f aca="true" t="shared" si="9" ref="I27:I46">A27-E27</f>
        <v>4.6</v>
      </c>
      <c r="J27" s="2">
        <f aca="true" t="shared" si="10" ref="J27:J43">(A27/I27)-1</f>
        <v>0.0869565217391306</v>
      </c>
      <c r="K27">
        <f t="shared" si="6"/>
        <v>0.3194444444444444</v>
      </c>
      <c r="L27">
        <f aca="true" t="shared" si="11" ref="L27:L46">1-K27</f>
        <v>0.6805555555555556</v>
      </c>
      <c r="M27">
        <f t="shared" si="7"/>
        <v>-0.6527777777777778</v>
      </c>
      <c r="N27">
        <f t="shared" si="8"/>
        <v>15.65217391304348</v>
      </c>
    </row>
    <row r="28" spans="1:14" ht="15">
      <c r="A28">
        <v>7.5</v>
      </c>
      <c r="B28" t="s">
        <v>32</v>
      </c>
      <c r="C28">
        <v>1.15</v>
      </c>
      <c r="D28">
        <v>0.1</v>
      </c>
      <c r="E28">
        <v>1.1</v>
      </c>
      <c r="F28">
        <v>1.2</v>
      </c>
      <c r="G28">
        <v>288</v>
      </c>
      <c r="H28" s="1">
        <v>2084</v>
      </c>
      <c r="I28">
        <f t="shared" si="9"/>
        <v>6.4</v>
      </c>
      <c r="J28" s="2">
        <f t="shared" si="10"/>
        <v>0.171875</v>
      </c>
      <c r="K28">
        <f t="shared" si="6"/>
        <v>0.4444444444444445</v>
      </c>
      <c r="L28">
        <f t="shared" si="11"/>
        <v>0.5555555555555556</v>
      </c>
      <c r="M28">
        <f t="shared" si="7"/>
        <v>-0.47916666666666663</v>
      </c>
      <c r="N28">
        <f t="shared" si="8"/>
        <v>16.875</v>
      </c>
    </row>
    <row r="29" spans="1:14" ht="15">
      <c r="A29">
        <v>9</v>
      </c>
      <c r="B29" t="s">
        <v>33</v>
      </c>
      <c r="C29">
        <v>1.6</v>
      </c>
      <c r="D29">
        <v>0.1</v>
      </c>
      <c r="E29">
        <v>1.55</v>
      </c>
      <c r="F29">
        <v>1.7</v>
      </c>
      <c r="G29">
        <v>2</v>
      </c>
      <c r="H29">
        <v>167</v>
      </c>
      <c r="I29">
        <f t="shared" si="9"/>
        <v>7.45</v>
      </c>
      <c r="J29" s="2">
        <f t="shared" si="10"/>
        <v>0.20805369127516782</v>
      </c>
      <c r="K29">
        <f t="shared" si="6"/>
        <v>0.5173611111111112</v>
      </c>
      <c r="L29">
        <f t="shared" si="11"/>
        <v>0.48263888888888884</v>
      </c>
      <c r="M29">
        <f t="shared" si="7"/>
        <v>-0.375</v>
      </c>
      <c r="N29">
        <f t="shared" si="8"/>
        <v>17.395973154362416</v>
      </c>
    </row>
    <row r="30" spans="1:14" ht="15">
      <c r="A30">
        <v>10</v>
      </c>
      <c r="B30" t="s">
        <v>34</v>
      </c>
      <c r="C30">
        <v>2.1</v>
      </c>
      <c r="D30">
        <v>0.15</v>
      </c>
      <c r="E30">
        <v>1.95</v>
      </c>
      <c r="F30">
        <v>2.1</v>
      </c>
      <c r="G30">
        <v>1</v>
      </c>
      <c r="H30" s="1">
        <v>5107</v>
      </c>
      <c r="I30">
        <f t="shared" si="9"/>
        <v>8.05</v>
      </c>
      <c r="J30" s="2">
        <f t="shared" si="10"/>
        <v>0.2422360248447204</v>
      </c>
      <c r="K30">
        <f t="shared" si="6"/>
        <v>0.5590277777777778</v>
      </c>
      <c r="L30">
        <f t="shared" si="11"/>
        <v>0.4409722222222222</v>
      </c>
      <c r="M30">
        <f t="shared" si="7"/>
        <v>-0.3055555555555556</v>
      </c>
      <c r="N30">
        <f t="shared" si="8"/>
        <v>17.888198757763973</v>
      </c>
    </row>
    <row r="31" spans="1:16" ht="15">
      <c r="A31">
        <v>11</v>
      </c>
      <c r="B31" t="s">
        <v>35</v>
      </c>
      <c r="C31">
        <v>2.4</v>
      </c>
      <c r="D31">
        <v>0.1</v>
      </c>
      <c r="E31">
        <v>2.4</v>
      </c>
      <c r="F31">
        <v>2.6</v>
      </c>
      <c r="G31">
        <v>14</v>
      </c>
      <c r="H31" s="1">
        <v>2439</v>
      </c>
      <c r="I31">
        <f t="shared" si="9"/>
        <v>8.6</v>
      </c>
      <c r="J31" s="2">
        <f t="shared" si="10"/>
        <v>0.2790697674418605</v>
      </c>
      <c r="K31">
        <f t="shared" si="6"/>
        <v>0.5972222222222222</v>
      </c>
      <c r="L31">
        <f t="shared" si="11"/>
        <v>0.4027777777777778</v>
      </c>
      <c r="M31">
        <f t="shared" si="7"/>
        <v>-0.23611111111111116</v>
      </c>
      <c r="N31">
        <f t="shared" si="8"/>
        <v>18.41860465116279</v>
      </c>
      <c r="P31">
        <f>E31*1.1</f>
        <v>2.64</v>
      </c>
    </row>
    <row r="32" spans="1:16" ht="15">
      <c r="A32">
        <v>12</v>
      </c>
      <c r="B32" t="s">
        <v>36</v>
      </c>
      <c r="C32">
        <v>3</v>
      </c>
      <c r="D32">
        <v>0.1</v>
      </c>
      <c r="E32">
        <v>2.9</v>
      </c>
      <c r="F32">
        <v>3.1</v>
      </c>
      <c r="G32">
        <v>5</v>
      </c>
      <c r="H32">
        <v>409</v>
      </c>
      <c r="I32">
        <f t="shared" si="9"/>
        <v>9.1</v>
      </c>
      <c r="J32" s="2">
        <f t="shared" si="10"/>
        <v>0.31868131868131866</v>
      </c>
      <c r="K32">
        <f t="shared" si="6"/>
        <v>0.6319444444444444</v>
      </c>
      <c r="L32">
        <f t="shared" si="11"/>
        <v>0.3680555555555556</v>
      </c>
      <c r="M32">
        <f t="shared" si="7"/>
        <v>-0.16666666666666674</v>
      </c>
      <c r="N32">
        <f t="shared" si="8"/>
        <v>18.98901098901099</v>
      </c>
      <c r="P32">
        <f aca="true" t="shared" si="12" ref="P32:P45">E32*1.1</f>
        <v>3.19</v>
      </c>
    </row>
    <row r="33" spans="1:16" ht="15">
      <c r="A33">
        <v>13</v>
      </c>
      <c r="B33" t="s">
        <v>37</v>
      </c>
      <c r="C33">
        <v>3.6</v>
      </c>
      <c r="D33">
        <v>0.1</v>
      </c>
      <c r="E33">
        <v>3.4</v>
      </c>
      <c r="F33">
        <v>3.7</v>
      </c>
      <c r="G33">
        <v>80</v>
      </c>
      <c r="H33">
        <v>889</v>
      </c>
      <c r="I33">
        <f t="shared" si="9"/>
        <v>9.6</v>
      </c>
      <c r="J33" s="2">
        <f t="shared" si="10"/>
        <v>0.35416666666666674</v>
      </c>
      <c r="K33">
        <f t="shared" si="6"/>
        <v>0.6666666666666666</v>
      </c>
      <c r="L33">
        <f t="shared" si="11"/>
        <v>0.33333333333333337</v>
      </c>
      <c r="M33">
        <f t="shared" si="7"/>
        <v>-0.09722222222222221</v>
      </c>
      <c r="N33">
        <f t="shared" si="8"/>
        <v>19.5</v>
      </c>
      <c r="P33">
        <f t="shared" si="12"/>
        <v>3.74</v>
      </c>
    </row>
    <row r="34" spans="1:16" ht="15">
      <c r="A34">
        <v>14</v>
      </c>
      <c r="B34" t="s">
        <v>38</v>
      </c>
      <c r="C34">
        <v>4</v>
      </c>
      <c r="D34">
        <v>0.27</v>
      </c>
      <c r="E34">
        <v>4</v>
      </c>
      <c r="F34">
        <v>4.3</v>
      </c>
      <c r="G34">
        <v>25</v>
      </c>
      <c r="H34" s="1">
        <v>1188</v>
      </c>
      <c r="I34">
        <f t="shared" si="9"/>
        <v>10</v>
      </c>
      <c r="J34" s="2">
        <f t="shared" si="10"/>
        <v>0.3999999999999999</v>
      </c>
      <c r="K34">
        <f t="shared" si="6"/>
        <v>0.6944444444444444</v>
      </c>
      <c r="L34">
        <f t="shared" si="11"/>
        <v>0.3055555555555556</v>
      </c>
      <c r="M34">
        <f t="shared" si="7"/>
        <v>-0.02777777777777779</v>
      </c>
      <c r="N34">
        <f t="shared" si="8"/>
        <v>20.16</v>
      </c>
      <c r="P34">
        <f t="shared" si="12"/>
        <v>4.4</v>
      </c>
    </row>
    <row r="35" spans="1:16" ht="15">
      <c r="A35">
        <v>15</v>
      </c>
      <c r="B35" t="s">
        <v>39</v>
      </c>
      <c r="C35">
        <v>5.3</v>
      </c>
      <c r="D35">
        <v>1</v>
      </c>
      <c r="E35">
        <v>4.7</v>
      </c>
      <c r="F35">
        <v>5</v>
      </c>
      <c r="G35">
        <v>45</v>
      </c>
      <c r="H35" s="1">
        <v>3748</v>
      </c>
      <c r="I35">
        <f t="shared" si="9"/>
        <v>10.3</v>
      </c>
      <c r="J35" s="2">
        <f t="shared" si="10"/>
        <v>0.4563106796116503</v>
      </c>
      <c r="K35">
        <f t="shared" si="6"/>
        <v>0.7152777777777778</v>
      </c>
      <c r="L35">
        <f t="shared" si="11"/>
        <v>0.2847222222222222</v>
      </c>
      <c r="M35">
        <f t="shared" si="7"/>
        <v>0.04166666666666674</v>
      </c>
      <c r="N35">
        <f t="shared" si="8"/>
        <v>20.970873786407765</v>
      </c>
      <c r="P35">
        <f t="shared" si="12"/>
        <v>5.170000000000001</v>
      </c>
    </row>
    <row r="36" spans="1:16" ht="15">
      <c r="A36">
        <v>16</v>
      </c>
      <c r="B36" t="s">
        <v>40</v>
      </c>
      <c r="C36">
        <v>5.8</v>
      </c>
      <c r="D36">
        <v>0.5</v>
      </c>
      <c r="E36">
        <v>5.2</v>
      </c>
      <c r="F36">
        <v>5.6</v>
      </c>
      <c r="G36">
        <v>4</v>
      </c>
      <c r="H36">
        <v>488</v>
      </c>
      <c r="I36">
        <f t="shared" si="9"/>
        <v>10.8</v>
      </c>
      <c r="J36" s="2">
        <f t="shared" si="10"/>
        <v>0.4814814814814814</v>
      </c>
      <c r="K36">
        <f t="shared" si="6"/>
        <v>0.75</v>
      </c>
      <c r="L36">
        <f t="shared" si="11"/>
        <v>0.25</v>
      </c>
      <c r="M36">
        <f t="shared" si="7"/>
        <v>0.11111111111111116</v>
      </c>
      <c r="N36">
        <f>(J36+1)*14.4</f>
        <v>21.333333333333332</v>
      </c>
      <c r="P36">
        <f t="shared" si="12"/>
        <v>5.720000000000001</v>
      </c>
    </row>
    <row r="37" spans="1:16" ht="15">
      <c r="A37">
        <v>17</v>
      </c>
      <c r="B37" t="s">
        <v>41</v>
      </c>
      <c r="C37">
        <v>6.1</v>
      </c>
      <c r="D37">
        <v>0</v>
      </c>
      <c r="E37">
        <v>5.9</v>
      </c>
      <c r="F37">
        <v>6.3</v>
      </c>
      <c r="G37">
        <v>1</v>
      </c>
      <c r="H37">
        <v>173</v>
      </c>
      <c r="I37">
        <f t="shared" si="9"/>
        <v>11.1</v>
      </c>
      <c r="J37" s="2">
        <f t="shared" si="10"/>
        <v>0.5315315315315317</v>
      </c>
      <c r="K37">
        <f t="shared" si="6"/>
        <v>0.7708333333333333</v>
      </c>
      <c r="L37">
        <f t="shared" si="11"/>
        <v>0.22916666666666674</v>
      </c>
      <c r="M37">
        <f t="shared" si="7"/>
        <v>0.18055555555555558</v>
      </c>
      <c r="N37">
        <f aca="true" t="shared" si="13" ref="N37:N46">(J37+1)*14.4</f>
        <v>22.054054054054056</v>
      </c>
      <c r="P37">
        <f t="shared" si="12"/>
        <v>6.490000000000001</v>
      </c>
    </row>
    <row r="38" spans="1:16" ht="15">
      <c r="A38">
        <v>18</v>
      </c>
      <c r="B38" t="s">
        <v>42</v>
      </c>
      <c r="C38">
        <v>6.8</v>
      </c>
      <c r="D38">
        <v>0</v>
      </c>
      <c r="E38">
        <v>6.6</v>
      </c>
      <c r="F38">
        <v>7.1</v>
      </c>
      <c r="G38">
        <v>110</v>
      </c>
      <c r="H38">
        <v>910</v>
      </c>
      <c r="I38">
        <f t="shared" si="9"/>
        <v>11.4</v>
      </c>
      <c r="J38" s="2">
        <f t="shared" si="10"/>
        <v>0.5789473684210527</v>
      </c>
      <c r="K38">
        <f t="shared" si="6"/>
        <v>0.7916666666666666</v>
      </c>
      <c r="L38">
        <f t="shared" si="11"/>
        <v>0.20833333333333337</v>
      </c>
      <c r="M38">
        <f t="shared" si="7"/>
        <v>0.25</v>
      </c>
      <c r="N38">
        <f t="shared" si="13"/>
        <v>22.736842105263158</v>
      </c>
      <c r="P38">
        <f t="shared" si="12"/>
        <v>7.26</v>
      </c>
    </row>
    <row r="39" spans="1:16" ht="15">
      <c r="A39">
        <v>19</v>
      </c>
      <c r="B39" t="s">
        <v>43</v>
      </c>
      <c r="C39">
        <v>7.9</v>
      </c>
      <c r="D39">
        <v>0.3</v>
      </c>
      <c r="E39">
        <v>7.4</v>
      </c>
      <c r="F39">
        <v>7.8</v>
      </c>
      <c r="G39">
        <v>150</v>
      </c>
      <c r="H39">
        <v>546</v>
      </c>
      <c r="I39">
        <f t="shared" si="9"/>
        <v>11.6</v>
      </c>
      <c r="J39" s="2">
        <f t="shared" si="10"/>
        <v>0.6379310344827587</v>
      </c>
      <c r="K39">
        <f t="shared" si="6"/>
        <v>0.8055555555555555</v>
      </c>
      <c r="L39">
        <f t="shared" si="11"/>
        <v>0.19444444444444453</v>
      </c>
      <c r="M39">
        <f t="shared" si="7"/>
        <v>0.3194444444444444</v>
      </c>
      <c r="N39">
        <f t="shared" si="13"/>
        <v>23.586206896551726</v>
      </c>
      <c r="P39">
        <f t="shared" si="12"/>
        <v>8.14</v>
      </c>
    </row>
    <row r="40" spans="1:16" ht="15">
      <c r="A40">
        <v>20</v>
      </c>
      <c r="B40" t="s">
        <v>44</v>
      </c>
      <c r="C40">
        <v>9</v>
      </c>
      <c r="D40">
        <v>0.6</v>
      </c>
      <c r="E40">
        <v>8.3</v>
      </c>
      <c r="F40">
        <v>8.7</v>
      </c>
      <c r="G40">
        <v>271</v>
      </c>
      <c r="H40">
        <v>936</v>
      </c>
      <c r="I40">
        <f t="shared" si="9"/>
        <v>11.7</v>
      </c>
      <c r="J40" s="2">
        <f t="shared" si="10"/>
        <v>0.7094017094017095</v>
      </c>
      <c r="K40">
        <f t="shared" si="6"/>
        <v>0.8124999999999999</v>
      </c>
      <c r="L40">
        <f t="shared" si="11"/>
        <v>0.1875000000000001</v>
      </c>
      <c r="M40">
        <f t="shared" si="7"/>
        <v>0.38888888888888884</v>
      </c>
      <c r="N40">
        <f t="shared" si="13"/>
        <v>24.615384615384617</v>
      </c>
      <c r="P40">
        <f t="shared" si="12"/>
        <v>9.13</v>
      </c>
    </row>
    <row r="41" spans="1:16" ht="15">
      <c r="A41">
        <v>21</v>
      </c>
      <c r="B41" t="s">
        <v>45</v>
      </c>
      <c r="C41">
        <v>9.6</v>
      </c>
      <c r="D41">
        <v>0.32</v>
      </c>
      <c r="E41">
        <v>9.3</v>
      </c>
      <c r="F41">
        <v>9.6</v>
      </c>
      <c r="G41">
        <v>80</v>
      </c>
      <c r="H41">
        <v>311</v>
      </c>
      <c r="I41">
        <f t="shared" si="9"/>
        <v>11.7</v>
      </c>
      <c r="J41" s="2">
        <f t="shared" si="10"/>
        <v>0.7948717948717949</v>
      </c>
      <c r="K41">
        <f t="shared" si="6"/>
        <v>0.8124999999999999</v>
      </c>
      <c r="L41">
        <f t="shared" si="11"/>
        <v>0.1875000000000001</v>
      </c>
      <c r="M41">
        <f t="shared" si="7"/>
        <v>0.45833333333333326</v>
      </c>
      <c r="N41">
        <f t="shared" si="13"/>
        <v>25.846153846153847</v>
      </c>
      <c r="P41">
        <f t="shared" si="12"/>
        <v>10.230000000000002</v>
      </c>
    </row>
    <row r="42" spans="1:16" ht="15">
      <c r="A42">
        <v>22.5</v>
      </c>
      <c r="B42" t="s">
        <v>46</v>
      </c>
      <c r="C42">
        <v>10.3</v>
      </c>
      <c r="D42">
        <v>0</v>
      </c>
      <c r="E42">
        <v>10.3</v>
      </c>
      <c r="F42">
        <v>10.8</v>
      </c>
      <c r="G42">
        <v>139</v>
      </c>
      <c r="H42">
        <v>788</v>
      </c>
      <c r="I42">
        <f t="shared" si="9"/>
        <v>12.2</v>
      </c>
      <c r="J42" s="2">
        <f t="shared" si="10"/>
        <v>0.8442622950819674</v>
      </c>
      <c r="K42">
        <f t="shared" si="6"/>
        <v>0.8472222222222221</v>
      </c>
      <c r="L42">
        <f t="shared" si="11"/>
        <v>0.1527777777777779</v>
      </c>
      <c r="M42">
        <f t="shared" si="7"/>
        <v>0.5625</v>
      </c>
      <c r="N42">
        <f t="shared" si="13"/>
        <v>26.55737704918033</v>
      </c>
      <c r="P42">
        <f t="shared" si="12"/>
        <v>11.330000000000002</v>
      </c>
    </row>
    <row r="43" spans="1:16" ht="15">
      <c r="A43">
        <v>24</v>
      </c>
      <c r="B43" t="s">
        <v>47</v>
      </c>
      <c r="C43">
        <v>12.1</v>
      </c>
      <c r="D43">
        <v>0</v>
      </c>
      <c r="E43">
        <v>12</v>
      </c>
      <c r="F43">
        <v>12.1</v>
      </c>
      <c r="G43">
        <v>13</v>
      </c>
      <c r="H43" s="1">
        <v>1183</v>
      </c>
      <c r="I43">
        <f t="shared" si="9"/>
        <v>12</v>
      </c>
      <c r="J43" s="2">
        <f t="shared" si="10"/>
        <v>1</v>
      </c>
      <c r="K43">
        <f t="shared" si="6"/>
        <v>0.8333333333333333</v>
      </c>
      <c r="L43">
        <f t="shared" si="11"/>
        <v>0.16666666666666674</v>
      </c>
      <c r="M43">
        <f t="shared" si="7"/>
        <v>0.6666666666666665</v>
      </c>
      <c r="N43">
        <f t="shared" si="13"/>
        <v>28.8</v>
      </c>
      <c r="P43">
        <f t="shared" si="12"/>
        <v>13.200000000000001</v>
      </c>
    </row>
    <row r="44" spans="1:16" ht="15">
      <c r="A44">
        <v>25</v>
      </c>
      <c r="B44" t="s">
        <v>48</v>
      </c>
      <c r="C44">
        <v>13.1</v>
      </c>
      <c r="D44">
        <v>0.3</v>
      </c>
      <c r="E44">
        <v>12.7</v>
      </c>
      <c r="F44">
        <v>13.1</v>
      </c>
      <c r="G44">
        <v>130</v>
      </c>
      <c r="H44">
        <v>333</v>
      </c>
      <c r="I44">
        <f t="shared" si="9"/>
        <v>12.3</v>
      </c>
      <c r="J44" s="2">
        <f>(A44/I44)-1</f>
        <v>1.0325203252032518</v>
      </c>
      <c r="K44">
        <f t="shared" si="6"/>
        <v>0.8541666666666667</v>
      </c>
      <c r="L44">
        <f t="shared" si="11"/>
        <v>0.14583333333333326</v>
      </c>
      <c r="M44">
        <f t="shared" si="7"/>
        <v>0.7361111111111112</v>
      </c>
      <c r="N44">
        <f t="shared" si="13"/>
        <v>29.268292682926827</v>
      </c>
      <c r="P44">
        <f t="shared" si="12"/>
        <v>13.97</v>
      </c>
    </row>
    <row r="45" spans="1:16" ht="15">
      <c r="A45">
        <v>30</v>
      </c>
      <c r="B45" t="s">
        <v>49</v>
      </c>
      <c r="C45">
        <v>17.2</v>
      </c>
      <c r="D45">
        <v>1.7</v>
      </c>
      <c r="E45">
        <v>17.1</v>
      </c>
      <c r="F45">
        <v>18.3</v>
      </c>
      <c r="G45">
        <v>50</v>
      </c>
      <c r="H45">
        <v>388</v>
      </c>
      <c r="I45">
        <f t="shared" si="9"/>
        <v>12.899999999999999</v>
      </c>
      <c r="J45" s="2">
        <f>(A45/I45)-1</f>
        <v>1.3255813953488373</v>
      </c>
      <c r="K45">
        <f t="shared" si="6"/>
        <v>0.8958333333333333</v>
      </c>
      <c r="L45">
        <f t="shared" si="11"/>
        <v>0.10416666666666674</v>
      </c>
      <c r="M45">
        <f t="shared" si="7"/>
        <v>1.0833333333333335</v>
      </c>
      <c r="N45">
        <f t="shared" si="13"/>
        <v>33.48837209302326</v>
      </c>
      <c r="P45">
        <f t="shared" si="12"/>
        <v>18.810000000000002</v>
      </c>
    </row>
    <row r="46" spans="1:14" ht="15">
      <c r="A46">
        <v>35</v>
      </c>
      <c r="B46" t="s">
        <v>50</v>
      </c>
      <c r="C46">
        <v>21.3</v>
      </c>
      <c r="D46">
        <v>0</v>
      </c>
      <c r="E46">
        <v>21.8</v>
      </c>
      <c r="F46">
        <v>23.9</v>
      </c>
      <c r="G46">
        <v>100</v>
      </c>
      <c r="H46">
        <v>536</v>
      </c>
      <c r="I46">
        <f t="shared" si="9"/>
        <v>13.2</v>
      </c>
      <c r="J46" s="2">
        <f>(A46/I46)-1</f>
        <v>1.6515151515151518</v>
      </c>
      <c r="K46">
        <f t="shared" si="6"/>
        <v>0.9166666666666666</v>
      </c>
      <c r="L46">
        <f t="shared" si="11"/>
        <v>0.08333333333333337</v>
      </c>
      <c r="M46">
        <f t="shared" si="7"/>
        <v>1.4305555555555554</v>
      </c>
      <c r="N46">
        <f t="shared" si="13"/>
        <v>38.18181818181819</v>
      </c>
    </row>
    <row r="50" spans="1:2" ht="15">
      <c r="A50" t="s">
        <v>28</v>
      </c>
      <c r="B50" t="s">
        <v>51</v>
      </c>
    </row>
    <row r="51" spans="1:13" ht="15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s="3" t="s">
        <v>74</v>
      </c>
      <c r="J51" s="3" t="s">
        <v>75</v>
      </c>
      <c r="K51" s="3" t="s">
        <v>76</v>
      </c>
      <c r="L51" s="3" t="s">
        <v>76</v>
      </c>
      <c r="M51" s="3" t="s">
        <v>77</v>
      </c>
    </row>
    <row r="52" spans="1:14" ht="15">
      <c r="A52">
        <v>2.5</v>
      </c>
      <c r="B52" t="s">
        <v>52</v>
      </c>
      <c r="C52">
        <v>0.25</v>
      </c>
      <c r="D52">
        <v>0</v>
      </c>
      <c r="E52">
        <v>0.15</v>
      </c>
      <c r="F52">
        <v>0.3</v>
      </c>
      <c r="G52">
        <v>40</v>
      </c>
      <c r="H52">
        <v>682</v>
      </c>
      <c r="I52">
        <f>A52-E52</f>
        <v>2.35</v>
      </c>
      <c r="J52" s="2">
        <f>(A52/I52)-1</f>
        <v>0.06382978723404253</v>
      </c>
      <c r="K52">
        <f aca="true" t="shared" si="14" ref="K52:K72">I52/$O$2</f>
        <v>0.16319444444444445</v>
      </c>
      <c r="L52">
        <f aca="true" t="shared" si="15" ref="L52:L72">1-K52</f>
        <v>0.8368055555555556</v>
      </c>
      <c r="M52">
        <f aca="true" t="shared" si="16" ref="M52:M72">A52/$O$2-1</f>
        <v>-0.8263888888888888</v>
      </c>
      <c r="N52">
        <f aca="true" t="shared" si="17" ref="N52:N61">(J52+1)*14.4</f>
        <v>15.319148936170214</v>
      </c>
    </row>
    <row r="53" spans="1:14" ht="15">
      <c r="A53">
        <v>5</v>
      </c>
      <c r="B53" t="s">
        <v>53</v>
      </c>
      <c r="C53">
        <v>0.56</v>
      </c>
      <c r="D53">
        <v>0</v>
      </c>
      <c r="E53">
        <v>0.65</v>
      </c>
      <c r="F53">
        <v>0.75</v>
      </c>
      <c r="G53">
        <v>30</v>
      </c>
      <c r="H53" s="1">
        <v>1039</v>
      </c>
      <c r="I53">
        <f aca="true" t="shared" si="18" ref="I53:I72">A53-E53</f>
        <v>4.35</v>
      </c>
      <c r="J53" s="2">
        <f aca="true" t="shared" si="19" ref="J53:J72">(A53/I53)-1</f>
        <v>0.149425287356322</v>
      </c>
      <c r="K53">
        <f t="shared" si="14"/>
        <v>0.3020833333333333</v>
      </c>
      <c r="L53">
        <f t="shared" si="15"/>
        <v>0.6979166666666667</v>
      </c>
      <c r="M53">
        <f t="shared" si="16"/>
        <v>-0.6527777777777778</v>
      </c>
      <c r="N53">
        <f t="shared" si="17"/>
        <v>16.551724137931036</v>
      </c>
    </row>
    <row r="54" spans="1:14" ht="15">
      <c r="A54">
        <v>7.5</v>
      </c>
      <c r="B54" t="s">
        <v>54</v>
      </c>
      <c r="C54">
        <v>1.45</v>
      </c>
      <c r="D54">
        <v>0</v>
      </c>
      <c r="E54">
        <v>1.4</v>
      </c>
      <c r="F54">
        <v>1.55</v>
      </c>
      <c r="G54">
        <v>10</v>
      </c>
      <c r="H54">
        <v>403</v>
      </c>
      <c r="I54">
        <f t="shared" si="18"/>
        <v>6.1</v>
      </c>
      <c r="J54" s="2">
        <f t="shared" si="19"/>
        <v>0.2295081967213115</v>
      </c>
      <c r="K54">
        <f t="shared" si="14"/>
        <v>0.42361111111111105</v>
      </c>
      <c r="L54">
        <f t="shared" si="15"/>
        <v>0.576388888888889</v>
      </c>
      <c r="M54">
        <f t="shared" si="16"/>
        <v>-0.47916666666666663</v>
      </c>
      <c r="N54">
        <f t="shared" si="17"/>
        <v>17.704918032786885</v>
      </c>
    </row>
    <row r="55" spans="1:14" ht="15">
      <c r="A55">
        <v>9</v>
      </c>
      <c r="B55" t="s">
        <v>55</v>
      </c>
      <c r="C55">
        <v>2</v>
      </c>
      <c r="D55">
        <v>0</v>
      </c>
      <c r="E55">
        <v>2</v>
      </c>
      <c r="F55">
        <v>2.25</v>
      </c>
      <c r="G55">
        <v>5</v>
      </c>
      <c r="H55">
        <v>134</v>
      </c>
      <c r="I55">
        <f t="shared" si="18"/>
        <v>7</v>
      </c>
      <c r="J55" s="2">
        <f t="shared" si="19"/>
        <v>0.2857142857142858</v>
      </c>
      <c r="K55">
        <f t="shared" si="14"/>
        <v>0.4861111111111111</v>
      </c>
      <c r="L55">
        <f t="shared" si="15"/>
        <v>0.5138888888888888</v>
      </c>
      <c r="M55">
        <f t="shared" si="16"/>
        <v>-0.375</v>
      </c>
      <c r="N55">
        <f t="shared" si="17"/>
        <v>18.514285714285716</v>
      </c>
    </row>
    <row r="56" spans="1:14" ht="15">
      <c r="A56">
        <v>10</v>
      </c>
      <c r="B56" t="s">
        <v>56</v>
      </c>
      <c r="C56">
        <v>2.75</v>
      </c>
      <c r="D56">
        <v>0.25</v>
      </c>
      <c r="E56">
        <v>2.45</v>
      </c>
      <c r="F56">
        <v>2.75</v>
      </c>
      <c r="G56">
        <v>58</v>
      </c>
      <c r="H56" s="1">
        <v>2446</v>
      </c>
      <c r="I56">
        <f t="shared" si="18"/>
        <v>7.55</v>
      </c>
      <c r="J56" s="2">
        <f t="shared" si="19"/>
        <v>0.32450331125827825</v>
      </c>
      <c r="K56">
        <f t="shared" si="14"/>
        <v>0.5243055555555556</v>
      </c>
      <c r="L56">
        <f t="shared" si="15"/>
        <v>0.4756944444444444</v>
      </c>
      <c r="M56">
        <f t="shared" si="16"/>
        <v>-0.3055555555555556</v>
      </c>
      <c r="N56">
        <f t="shared" si="17"/>
        <v>19.072847682119207</v>
      </c>
    </row>
    <row r="57" spans="1:18" ht="15">
      <c r="A57">
        <v>11</v>
      </c>
      <c r="B57" t="s">
        <v>57</v>
      </c>
      <c r="C57">
        <v>3.1</v>
      </c>
      <c r="D57">
        <v>0</v>
      </c>
      <c r="E57">
        <v>3</v>
      </c>
      <c r="F57">
        <v>3.3</v>
      </c>
      <c r="G57">
        <v>50</v>
      </c>
      <c r="H57">
        <v>237</v>
      </c>
      <c r="I57">
        <f t="shared" si="18"/>
        <v>8</v>
      </c>
      <c r="J57" s="2">
        <f t="shared" si="19"/>
        <v>0.375</v>
      </c>
      <c r="K57">
        <f t="shared" si="14"/>
        <v>0.5555555555555556</v>
      </c>
      <c r="L57">
        <f t="shared" si="15"/>
        <v>0.4444444444444444</v>
      </c>
      <c r="M57">
        <f t="shared" si="16"/>
        <v>-0.23611111111111116</v>
      </c>
      <c r="N57">
        <f t="shared" si="17"/>
        <v>19.8</v>
      </c>
      <c r="R57">
        <f>(17.8-5)/17.8</f>
        <v>0.7191011235955056</v>
      </c>
    </row>
    <row r="58" spans="1:14" ht="15">
      <c r="A58">
        <v>12.5</v>
      </c>
      <c r="B58" t="s">
        <v>58</v>
      </c>
      <c r="C58">
        <v>4</v>
      </c>
      <c r="D58">
        <v>0.2</v>
      </c>
      <c r="E58">
        <v>3.8</v>
      </c>
      <c r="F58">
        <v>4.1</v>
      </c>
      <c r="G58">
        <v>29</v>
      </c>
      <c r="H58">
        <v>414</v>
      </c>
      <c r="I58">
        <f t="shared" si="18"/>
        <v>8.7</v>
      </c>
      <c r="J58" s="2">
        <f t="shared" si="19"/>
        <v>0.43678160919540243</v>
      </c>
      <c r="K58">
        <f t="shared" si="14"/>
        <v>0.6041666666666666</v>
      </c>
      <c r="L58">
        <f t="shared" si="15"/>
        <v>0.39583333333333337</v>
      </c>
      <c r="M58">
        <f t="shared" si="16"/>
        <v>-0.13194444444444442</v>
      </c>
      <c r="N58">
        <f t="shared" si="17"/>
        <v>20.689655172413797</v>
      </c>
    </row>
    <row r="59" spans="1:14" ht="15">
      <c r="A59">
        <v>14</v>
      </c>
      <c r="B59" t="s">
        <v>59</v>
      </c>
      <c r="C59">
        <v>5</v>
      </c>
      <c r="D59">
        <v>0.3</v>
      </c>
      <c r="E59">
        <v>4.8</v>
      </c>
      <c r="F59">
        <v>5.1</v>
      </c>
      <c r="G59">
        <v>26</v>
      </c>
      <c r="H59">
        <v>79</v>
      </c>
      <c r="I59">
        <f t="shared" si="18"/>
        <v>9.2</v>
      </c>
      <c r="J59" s="2">
        <f t="shared" si="19"/>
        <v>0.5217391304347827</v>
      </c>
      <c r="K59">
        <f t="shared" si="14"/>
        <v>0.6388888888888888</v>
      </c>
      <c r="L59">
        <f t="shared" si="15"/>
        <v>0.36111111111111116</v>
      </c>
      <c r="M59">
        <f t="shared" si="16"/>
        <v>-0.02777777777777779</v>
      </c>
      <c r="N59">
        <f t="shared" si="17"/>
        <v>21.91304347826087</v>
      </c>
    </row>
    <row r="60" spans="1:16" ht="15">
      <c r="A60">
        <v>15</v>
      </c>
      <c r="B60" t="s">
        <v>60</v>
      </c>
      <c r="C60">
        <v>5.68</v>
      </c>
      <c r="D60">
        <v>0.38</v>
      </c>
      <c r="E60">
        <v>5.4</v>
      </c>
      <c r="F60">
        <v>5.8</v>
      </c>
      <c r="G60">
        <v>1</v>
      </c>
      <c r="H60">
        <v>807</v>
      </c>
      <c r="I60">
        <f t="shared" si="18"/>
        <v>9.6</v>
      </c>
      <c r="J60" s="2">
        <f t="shared" si="19"/>
        <v>0.5625</v>
      </c>
      <c r="K60">
        <f t="shared" si="14"/>
        <v>0.6666666666666666</v>
      </c>
      <c r="L60">
        <f t="shared" si="15"/>
        <v>0.33333333333333337</v>
      </c>
      <c r="M60">
        <f t="shared" si="16"/>
        <v>0.04166666666666674</v>
      </c>
      <c r="N60">
        <f t="shared" si="17"/>
        <v>22.5</v>
      </c>
      <c r="P60">
        <f>E60*1.1</f>
        <v>5.940000000000001</v>
      </c>
    </row>
    <row r="61" spans="1:16" ht="15">
      <c r="A61">
        <v>16</v>
      </c>
      <c r="B61" t="s">
        <v>61</v>
      </c>
      <c r="C61">
        <v>6</v>
      </c>
      <c r="D61">
        <v>0</v>
      </c>
      <c r="E61">
        <v>6.1</v>
      </c>
      <c r="F61">
        <v>6.5</v>
      </c>
      <c r="G61">
        <v>20</v>
      </c>
      <c r="H61">
        <v>427</v>
      </c>
      <c r="I61">
        <f t="shared" si="18"/>
        <v>9.9</v>
      </c>
      <c r="J61" s="2">
        <f t="shared" si="19"/>
        <v>0.6161616161616161</v>
      </c>
      <c r="K61">
        <f t="shared" si="14"/>
        <v>0.6875</v>
      </c>
      <c r="L61">
        <f t="shared" si="15"/>
        <v>0.3125</v>
      </c>
      <c r="M61">
        <f t="shared" si="16"/>
        <v>0.11111111111111116</v>
      </c>
      <c r="N61">
        <f t="shared" si="17"/>
        <v>23.272727272727273</v>
      </c>
      <c r="P61">
        <f aca="true" t="shared" si="20" ref="P61:P71">E61*1.1</f>
        <v>6.71</v>
      </c>
    </row>
    <row r="62" spans="1:16" ht="15">
      <c r="A62">
        <v>17</v>
      </c>
      <c r="B62" t="s">
        <v>62</v>
      </c>
      <c r="C62">
        <v>7</v>
      </c>
      <c r="D62">
        <v>0.3</v>
      </c>
      <c r="E62">
        <v>6.8</v>
      </c>
      <c r="F62">
        <v>7.3</v>
      </c>
      <c r="G62">
        <v>1</v>
      </c>
      <c r="H62">
        <v>645</v>
      </c>
      <c r="I62">
        <f t="shared" si="18"/>
        <v>10.2</v>
      </c>
      <c r="J62" s="2">
        <f t="shared" si="19"/>
        <v>0.6666666666666667</v>
      </c>
      <c r="K62">
        <f t="shared" si="14"/>
        <v>0.7083333333333333</v>
      </c>
      <c r="L62">
        <f t="shared" si="15"/>
        <v>0.29166666666666674</v>
      </c>
      <c r="M62">
        <f t="shared" si="16"/>
        <v>0.18055555555555558</v>
      </c>
      <c r="N62">
        <f>(J62+1)*14.4</f>
        <v>24</v>
      </c>
      <c r="P62">
        <f t="shared" si="20"/>
        <v>7.48</v>
      </c>
    </row>
    <row r="63" spans="1:16" ht="15">
      <c r="A63">
        <v>18</v>
      </c>
      <c r="B63" t="s">
        <v>63</v>
      </c>
      <c r="C63">
        <v>7.6</v>
      </c>
      <c r="D63">
        <v>0</v>
      </c>
      <c r="E63">
        <v>7.5</v>
      </c>
      <c r="F63">
        <v>8</v>
      </c>
      <c r="G63">
        <v>4</v>
      </c>
      <c r="H63">
        <v>488</v>
      </c>
      <c r="I63">
        <f t="shared" si="18"/>
        <v>10.5</v>
      </c>
      <c r="J63" s="2">
        <f t="shared" si="19"/>
        <v>0.7142857142857142</v>
      </c>
      <c r="K63">
        <f t="shared" si="14"/>
        <v>0.7291666666666666</v>
      </c>
      <c r="L63">
        <f t="shared" si="15"/>
        <v>0.27083333333333337</v>
      </c>
      <c r="M63">
        <f t="shared" si="16"/>
        <v>0.25</v>
      </c>
      <c r="N63">
        <f aca="true" t="shared" si="21" ref="N63:N72">(J63+1)*14.4</f>
        <v>24.685714285714283</v>
      </c>
      <c r="P63">
        <f t="shared" si="20"/>
        <v>8.25</v>
      </c>
    </row>
    <row r="64" spans="1:16" ht="15">
      <c r="A64">
        <v>19</v>
      </c>
      <c r="B64" t="s">
        <v>64</v>
      </c>
      <c r="C64">
        <v>8.7</v>
      </c>
      <c r="D64">
        <v>0</v>
      </c>
      <c r="E64">
        <v>8.3</v>
      </c>
      <c r="F64">
        <v>8.8</v>
      </c>
      <c r="G64">
        <v>75</v>
      </c>
      <c r="H64">
        <v>474</v>
      </c>
      <c r="I64">
        <f t="shared" si="18"/>
        <v>10.7</v>
      </c>
      <c r="J64" s="2">
        <f t="shared" si="19"/>
        <v>0.7757009345794394</v>
      </c>
      <c r="K64">
        <f t="shared" si="14"/>
        <v>0.7430555555555555</v>
      </c>
      <c r="L64">
        <f t="shared" si="15"/>
        <v>0.25694444444444453</v>
      </c>
      <c r="M64">
        <f t="shared" si="16"/>
        <v>0.3194444444444444</v>
      </c>
      <c r="N64">
        <f t="shared" si="21"/>
        <v>25.57009345794393</v>
      </c>
      <c r="P64">
        <f t="shared" si="20"/>
        <v>9.13</v>
      </c>
    </row>
    <row r="65" spans="1:16" ht="15">
      <c r="A65">
        <v>20</v>
      </c>
      <c r="B65" t="s">
        <v>65</v>
      </c>
      <c r="C65">
        <v>9.4</v>
      </c>
      <c r="D65">
        <v>0.6</v>
      </c>
      <c r="E65">
        <v>9</v>
      </c>
      <c r="F65">
        <v>9.5</v>
      </c>
      <c r="G65">
        <v>344</v>
      </c>
      <c r="H65">
        <v>580</v>
      </c>
      <c r="I65">
        <f t="shared" si="18"/>
        <v>11</v>
      </c>
      <c r="J65" s="2">
        <f t="shared" si="19"/>
        <v>0.8181818181818181</v>
      </c>
      <c r="K65">
        <f t="shared" si="14"/>
        <v>0.7638888888888888</v>
      </c>
      <c r="L65">
        <f t="shared" si="15"/>
        <v>0.23611111111111116</v>
      </c>
      <c r="M65">
        <f t="shared" si="16"/>
        <v>0.38888888888888884</v>
      </c>
      <c r="N65">
        <f t="shared" si="21"/>
        <v>26.18181818181818</v>
      </c>
      <c r="P65">
        <f t="shared" si="20"/>
        <v>9.9</v>
      </c>
    </row>
    <row r="66" spans="1:16" ht="15">
      <c r="A66">
        <v>21</v>
      </c>
      <c r="B66" t="s">
        <v>66</v>
      </c>
      <c r="C66">
        <v>10.4</v>
      </c>
      <c r="D66">
        <v>0.4</v>
      </c>
      <c r="E66">
        <v>9.9</v>
      </c>
      <c r="F66">
        <v>10.5</v>
      </c>
      <c r="G66">
        <v>100</v>
      </c>
      <c r="H66">
        <v>221</v>
      </c>
      <c r="I66">
        <f t="shared" si="18"/>
        <v>11.1</v>
      </c>
      <c r="J66" s="2">
        <f t="shared" si="19"/>
        <v>0.8918918918918919</v>
      </c>
      <c r="K66">
        <f t="shared" si="14"/>
        <v>0.7708333333333333</v>
      </c>
      <c r="L66">
        <f t="shared" si="15"/>
        <v>0.22916666666666674</v>
      </c>
      <c r="M66">
        <f t="shared" si="16"/>
        <v>0.45833333333333326</v>
      </c>
      <c r="N66">
        <f t="shared" si="21"/>
        <v>27.243243243243242</v>
      </c>
      <c r="P66">
        <f t="shared" si="20"/>
        <v>10.89</v>
      </c>
    </row>
    <row r="67" spans="1:16" ht="15">
      <c r="A67">
        <v>22</v>
      </c>
      <c r="B67" t="s">
        <v>67</v>
      </c>
      <c r="C67">
        <v>11.2</v>
      </c>
      <c r="D67">
        <v>1.2</v>
      </c>
      <c r="E67">
        <v>10.9</v>
      </c>
      <c r="F67">
        <v>11.3</v>
      </c>
      <c r="G67">
        <v>150</v>
      </c>
      <c r="H67">
        <v>154</v>
      </c>
      <c r="I67">
        <f t="shared" si="18"/>
        <v>11.1</v>
      </c>
      <c r="J67" s="2">
        <f t="shared" si="19"/>
        <v>0.9819819819819819</v>
      </c>
      <c r="K67">
        <f t="shared" si="14"/>
        <v>0.7708333333333333</v>
      </c>
      <c r="L67">
        <f t="shared" si="15"/>
        <v>0.22916666666666674</v>
      </c>
      <c r="M67">
        <f t="shared" si="16"/>
        <v>0.5277777777777777</v>
      </c>
      <c r="N67">
        <f t="shared" si="21"/>
        <v>28.54054054054054</v>
      </c>
      <c r="P67">
        <f t="shared" si="20"/>
        <v>11.990000000000002</v>
      </c>
    </row>
    <row r="68" spans="1:16" ht="15">
      <c r="A68">
        <v>23</v>
      </c>
      <c r="B68" t="s">
        <v>68</v>
      </c>
      <c r="C68">
        <v>9.3</v>
      </c>
      <c r="D68">
        <v>0</v>
      </c>
      <c r="E68">
        <v>11.3</v>
      </c>
      <c r="F68">
        <v>12.3</v>
      </c>
      <c r="G68">
        <v>16</v>
      </c>
      <c r="H68">
        <v>9</v>
      </c>
      <c r="I68">
        <f t="shared" si="18"/>
        <v>11.7</v>
      </c>
      <c r="J68" s="2">
        <f t="shared" si="19"/>
        <v>0.9658119658119659</v>
      </c>
      <c r="K68">
        <f t="shared" si="14"/>
        <v>0.8124999999999999</v>
      </c>
      <c r="L68">
        <f t="shared" si="15"/>
        <v>0.1875000000000001</v>
      </c>
      <c r="M68">
        <f t="shared" si="16"/>
        <v>0.5972222222222221</v>
      </c>
      <c r="N68">
        <f t="shared" si="21"/>
        <v>28.30769230769231</v>
      </c>
      <c r="P68">
        <f t="shared" si="20"/>
        <v>12.430000000000001</v>
      </c>
    </row>
    <row r="69" spans="1:16" ht="15">
      <c r="A69">
        <v>24</v>
      </c>
      <c r="B69" t="s">
        <v>69</v>
      </c>
      <c r="C69">
        <v>13.9</v>
      </c>
      <c r="D69">
        <v>0</v>
      </c>
      <c r="E69">
        <v>12.4</v>
      </c>
      <c r="F69">
        <v>13</v>
      </c>
      <c r="G69">
        <v>131</v>
      </c>
      <c r="H69">
        <v>142</v>
      </c>
      <c r="I69">
        <f t="shared" si="18"/>
        <v>11.6</v>
      </c>
      <c r="J69" s="2">
        <f t="shared" si="19"/>
        <v>1.0689655172413794</v>
      </c>
      <c r="K69">
        <f t="shared" si="14"/>
        <v>0.8055555555555555</v>
      </c>
      <c r="L69">
        <f t="shared" si="15"/>
        <v>0.19444444444444453</v>
      </c>
      <c r="M69">
        <f t="shared" si="16"/>
        <v>0.6666666666666665</v>
      </c>
      <c r="N69">
        <f t="shared" si="21"/>
        <v>29.793103448275865</v>
      </c>
      <c r="P69">
        <f t="shared" si="20"/>
        <v>13.640000000000002</v>
      </c>
    </row>
    <row r="70" spans="1:16" ht="15">
      <c r="A70">
        <v>25</v>
      </c>
      <c r="B70" t="s">
        <v>70</v>
      </c>
      <c r="C70">
        <v>13.3</v>
      </c>
      <c r="D70">
        <v>0</v>
      </c>
      <c r="E70">
        <v>13.5</v>
      </c>
      <c r="F70">
        <v>13.8</v>
      </c>
      <c r="G70">
        <v>45</v>
      </c>
      <c r="H70">
        <v>322</v>
      </c>
      <c r="I70">
        <f t="shared" si="18"/>
        <v>11.5</v>
      </c>
      <c r="J70" s="2">
        <f t="shared" si="19"/>
        <v>1.1739130434782608</v>
      </c>
      <c r="K70">
        <f t="shared" si="14"/>
        <v>0.798611111111111</v>
      </c>
      <c r="L70">
        <f t="shared" si="15"/>
        <v>0.20138888888888895</v>
      </c>
      <c r="M70">
        <f t="shared" si="16"/>
        <v>0.7361111111111112</v>
      </c>
      <c r="N70">
        <f t="shared" si="21"/>
        <v>31.304347826086957</v>
      </c>
      <c r="P70">
        <f t="shared" si="20"/>
        <v>14.850000000000001</v>
      </c>
    </row>
    <row r="71" spans="1:16" ht="15">
      <c r="A71">
        <v>30</v>
      </c>
      <c r="B71" t="s">
        <v>71</v>
      </c>
      <c r="C71">
        <v>18</v>
      </c>
      <c r="D71">
        <v>0.1</v>
      </c>
      <c r="E71">
        <v>17.8</v>
      </c>
      <c r="F71">
        <v>18.4</v>
      </c>
      <c r="G71">
        <v>5</v>
      </c>
      <c r="H71">
        <v>402</v>
      </c>
      <c r="I71">
        <f t="shared" si="18"/>
        <v>12.2</v>
      </c>
      <c r="J71" s="2">
        <f t="shared" si="19"/>
        <v>1.459016393442623</v>
      </c>
      <c r="K71">
        <f t="shared" si="14"/>
        <v>0.8472222222222221</v>
      </c>
      <c r="L71">
        <f t="shared" si="15"/>
        <v>0.1527777777777779</v>
      </c>
      <c r="M71">
        <f t="shared" si="16"/>
        <v>1.0833333333333335</v>
      </c>
      <c r="N71">
        <f t="shared" si="21"/>
        <v>35.40983606557377</v>
      </c>
      <c r="P71">
        <f t="shared" si="20"/>
        <v>19.580000000000002</v>
      </c>
    </row>
    <row r="72" spans="1:14" ht="15">
      <c r="A72">
        <v>35</v>
      </c>
      <c r="B72" t="s">
        <v>72</v>
      </c>
      <c r="C72">
        <v>22.5</v>
      </c>
      <c r="D72">
        <v>0</v>
      </c>
      <c r="E72">
        <v>22.8</v>
      </c>
      <c r="F72">
        <v>23.2</v>
      </c>
      <c r="G72">
        <v>170</v>
      </c>
      <c r="H72">
        <v>418</v>
      </c>
      <c r="I72">
        <f t="shared" si="18"/>
        <v>12.2</v>
      </c>
      <c r="J72" s="2">
        <f t="shared" si="19"/>
        <v>1.8688524590163937</v>
      </c>
      <c r="K72">
        <f t="shared" si="14"/>
        <v>0.8472222222222221</v>
      </c>
      <c r="L72">
        <f t="shared" si="15"/>
        <v>0.1527777777777779</v>
      </c>
      <c r="M72">
        <f t="shared" si="16"/>
        <v>1.4305555555555554</v>
      </c>
      <c r="N72">
        <f t="shared" si="21"/>
        <v>41.31147540983607</v>
      </c>
    </row>
    <row r="77" spans="1:13" ht="15">
      <c r="A77" t="s">
        <v>28</v>
      </c>
      <c r="B77" t="s">
        <v>78</v>
      </c>
      <c r="I77" s="3" t="s">
        <v>74</v>
      </c>
      <c r="J77" s="3" t="s">
        <v>75</v>
      </c>
      <c r="K77" s="3" t="s">
        <v>76</v>
      </c>
      <c r="L77" s="3" t="s">
        <v>76</v>
      </c>
      <c r="M77" s="3" t="s">
        <v>77</v>
      </c>
    </row>
    <row r="78" spans="1:10" ht="15">
      <c r="A78" t="s">
        <v>0</v>
      </c>
      <c r="B78" t="s">
        <v>1</v>
      </c>
      <c r="C78" t="s">
        <v>2</v>
      </c>
      <c r="D78" t="s">
        <v>3</v>
      </c>
      <c r="E78" t="s">
        <v>4</v>
      </c>
      <c r="F78" t="s">
        <v>5</v>
      </c>
      <c r="G78" t="s">
        <v>6</v>
      </c>
      <c r="H78" t="s">
        <v>7</v>
      </c>
      <c r="J78" s="2"/>
    </row>
    <row r="79" spans="1:10" ht="15">
      <c r="A79">
        <v>3</v>
      </c>
      <c r="B79" t="s">
        <v>79</v>
      </c>
      <c r="C79">
        <v>0.45</v>
      </c>
      <c r="D79">
        <v>0</v>
      </c>
      <c r="E79" t="s">
        <v>9</v>
      </c>
      <c r="F79">
        <v>0.5</v>
      </c>
      <c r="G79">
        <v>10</v>
      </c>
      <c r="H79" s="1">
        <v>60</v>
      </c>
      <c r="J79" s="2"/>
    </row>
    <row r="80" spans="1:14" ht="15">
      <c r="A80">
        <v>5</v>
      </c>
      <c r="B80" t="s">
        <v>80</v>
      </c>
      <c r="C80">
        <v>0.95</v>
      </c>
      <c r="D80">
        <v>0</v>
      </c>
      <c r="E80">
        <v>0.65</v>
      </c>
      <c r="F80">
        <v>1.05</v>
      </c>
      <c r="G80">
        <v>66</v>
      </c>
      <c r="H80" s="1">
        <v>112</v>
      </c>
      <c r="I80">
        <f aca="true" t="shared" si="22" ref="I79:I86">A80-E80</f>
        <v>4.35</v>
      </c>
      <c r="J80" s="2">
        <f aca="true" t="shared" si="23" ref="J79:J86">(A80/I80)-1</f>
        <v>0.149425287356322</v>
      </c>
      <c r="K80">
        <f aca="true" t="shared" si="24" ref="K79:K86">I80/$O$2</f>
        <v>0.3020833333333333</v>
      </c>
      <c r="L80">
        <f aca="true" t="shared" si="25" ref="L79:L86">1-K80</f>
        <v>0.6979166666666667</v>
      </c>
      <c r="M80">
        <f aca="true" t="shared" si="26" ref="M79:M86">A80/$O$2-1</f>
        <v>-0.6527777777777778</v>
      </c>
      <c r="N80">
        <f aca="true" t="shared" si="27" ref="N79:N86">(J80+1)*14.4</f>
        <v>16.551724137931036</v>
      </c>
    </row>
    <row r="81" spans="1:14" ht="15">
      <c r="A81">
        <v>8</v>
      </c>
      <c r="B81" t="s">
        <v>81</v>
      </c>
      <c r="C81">
        <v>2</v>
      </c>
      <c r="D81">
        <v>0</v>
      </c>
      <c r="E81">
        <v>1.8</v>
      </c>
      <c r="F81">
        <v>2.3</v>
      </c>
      <c r="G81">
        <v>306</v>
      </c>
      <c r="H81" s="1">
        <v>459</v>
      </c>
      <c r="I81">
        <f t="shared" si="22"/>
        <v>6.2</v>
      </c>
      <c r="J81" s="2">
        <f t="shared" si="23"/>
        <v>0.29032258064516125</v>
      </c>
      <c r="K81">
        <f t="shared" si="24"/>
        <v>0.4305555555555556</v>
      </c>
      <c r="L81">
        <f t="shared" si="25"/>
        <v>0.5694444444444444</v>
      </c>
      <c r="M81">
        <f t="shared" si="26"/>
        <v>-0.4444444444444444</v>
      </c>
      <c r="N81">
        <f t="shared" si="27"/>
        <v>18.580645161290324</v>
      </c>
    </row>
    <row r="82" spans="1:14" ht="15">
      <c r="A82">
        <v>10</v>
      </c>
      <c r="B82" t="s">
        <v>82</v>
      </c>
      <c r="C82">
        <v>3.7</v>
      </c>
      <c r="D82">
        <v>0</v>
      </c>
      <c r="E82">
        <v>2.7</v>
      </c>
      <c r="F82">
        <v>3.3</v>
      </c>
      <c r="G82">
        <v>1</v>
      </c>
      <c r="H82" s="1">
        <v>45</v>
      </c>
      <c r="I82">
        <f t="shared" si="22"/>
        <v>7.3</v>
      </c>
      <c r="J82" s="2">
        <f t="shared" si="23"/>
        <v>0.36986301369863006</v>
      </c>
      <c r="K82">
        <f t="shared" si="24"/>
        <v>0.5069444444444444</v>
      </c>
      <c r="L82">
        <f t="shared" si="25"/>
        <v>0.4930555555555556</v>
      </c>
      <c r="M82">
        <f t="shared" si="26"/>
        <v>-0.3055555555555556</v>
      </c>
      <c r="N82">
        <f t="shared" si="27"/>
        <v>19.726027397260275</v>
      </c>
    </row>
    <row r="83" spans="1:14" ht="15">
      <c r="A83">
        <v>12</v>
      </c>
      <c r="B83" t="s">
        <v>83</v>
      </c>
      <c r="C83">
        <v>4.3</v>
      </c>
      <c r="D83">
        <v>0</v>
      </c>
      <c r="E83">
        <v>3.9</v>
      </c>
      <c r="F83">
        <v>4.4</v>
      </c>
      <c r="G83">
        <v>5</v>
      </c>
      <c r="H83" s="1">
        <v>41</v>
      </c>
      <c r="I83">
        <f t="shared" si="22"/>
        <v>8.1</v>
      </c>
      <c r="J83" s="2">
        <f t="shared" si="23"/>
        <v>0.4814814814814816</v>
      </c>
      <c r="K83">
        <f t="shared" si="24"/>
        <v>0.5625</v>
      </c>
      <c r="L83">
        <f t="shared" si="25"/>
        <v>0.4375</v>
      </c>
      <c r="M83">
        <f t="shared" si="26"/>
        <v>-0.16666666666666674</v>
      </c>
      <c r="N83">
        <f t="shared" si="27"/>
        <v>21.333333333333336</v>
      </c>
    </row>
    <row r="84" spans="1:14" ht="15">
      <c r="A84">
        <v>15</v>
      </c>
      <c r="B84" t="s">
        <v>84</v>
      </c>
      <c r="C84">
        <v>6.13</v>
      </c>
      <c r="D84">
        <v>0</v>
      </c>
      <c r="E84">
        <v>5.8</v>
      </c>
      <c r="F84">
        <v>6.5</v>
      </c>
      <c r="G84">
        <v>10</v>
      </c>
      <c r="H84">
        <v>10</v>
      </c>
      <c r="I84">
        <f t="shared" si="22"/>
        <v>9.2</v>
      </c>
      <c r="J84" s="2">
        <f t="shared" si="23"/>
        <v>0.6304347826086958</v>
      </c>
      <c r="K84">
        <f t="shared" si="24"/>
        <v>0.6388888888888888</v>
      </c>
      <c r="L84">
        <f t="shared" si="25"/>
        <v>0.36111111111111116</v>
      </c>
      <c r="M84">
        <f t="shared" si="26"/>
        <v>0.04166666666666674</v>
      </c>
      <c r="N84">
        <f t="shared" si="27"/>
        <v>23.47826086956522</v>
      </c>
    </row>
    <row r="85" spans="1:14" ht="15">
      <c r="A85">
        <v>17</v>
      </c>
      <c r="B85" t="s">
        <v>85</v>
      </c>
      <c r="C85">
        <v>7.3</v>
      </c>
      <c r="D85">
        <v>0</v>
      </c>
      <c r="E85">
        <v>7.2</v>
      </c>
      <c r="F85">
        <v>7.9</v>
      </c>
      <c r="G85">
        <v>30</v>
      </c>
      <c r="H85">
        <v>20</v>
      </c>
      <c r="I85">
        <f t="shared" si="22"/>
        <v>9.8</v>
      </c>
      <c r="J85" s="2">
        <f t="shared" si="23"/>
        <v>0.7346938775510203</v>
      </c>
      <c r="K85">
        <f t="shared" si="24"/>
        <v>0.6805555555555556</v>
      </c>
      <c r="L85">
        <f t="shared" si="25"/>
        <v>0.3194444444444444</v>
      </c>
      <c r="M85">
        <f t="shared" si="26"/>
        <v>0.18055555555555558</v>
      </c>
      <c r="N85">
        <f t="shared" si="27"/>
        <v>24.979591836734695</v>
      </c>
    </row>
    <row r="86" spans="1:14" ht="15">
      <c r="A86">
        <v>27</v>
      </c>
      <c r="B86" t="s">
        <v>86</v>
      </c>
      <c r="C86">
        <v>15.5</v>
      </c>
      <c r="D86">
        <v>0.1</v>
      </c>
      <c r="E86">
        <v>15.4</v>
      </c>
      <c r="F86">
        <v>15.5</v>
      </c>
      <c r="G86">
        <v>2</v>
      </c>
      <c r="H86">
        <v>1</v>
      </c>
      <c r="I86">
        <f t="shared" si="22"/>
        <v>11.6</v>
      </c>
      <c r="J86" s="2">
        <f t="shared" si="23"/>
        <v>1.3275862068965516</v>
      </c>
      <c r="K86">
        <f t="shared" si="24"/>
        <v>0.8055555555555555</v>
      </c>
      <c r="L86">
        <f t="shared" si="25"/>
        <v>0.19444444444444453</v>
      </c>
      <c r="M86">
        <f t="shared" si="26"/>
        <v>0.875</v>
      </c>
      <c r="N86">
        <f t="shared" si="27"/>
        <v>33.51724137931034</v>
      </c>
    </row>
    <row r="87" ht="15">
      <c r="J87" s="2"/>
    </row>
    <row r="88" ht="15">
      <c r="J88" s="2"/>
    </row>
    <row r="89" ht="15">
      <c r="J89" s="2"/>
    </row>
    <row r="90" ht="15">
      <c r="J90" s="2"/>
    </row>
    <row r="91" ht="15">
      <c r="J91" s="2"/>
    </row>
    <row r="92" ht="15">
      <c r="J92" s="2"/>
    </row>
    <row r="93" ht="15">
      <c r="J93" s="2"/>
    </row>
    <row r="94" ht="15">
      <c r="J94" s="2"/>
    </row>
    <row r="95" ht="15">
      <c r="J95" s="2"/>
    </row>
    <row r="96" ht="15">
      <c r="J96" s="2"/>
    </row>
    <row r="97" ht="15">
      <c r="J97" s="2"/>
    </row>
    <row r="98" ht="15">
      <c r="J9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GlenB</dc:creator>
  <cp:keywords/>
  <dc:description/>
  <cp:lastModifiedBy>GlenB</cp:lastModifiedBy>
  <dcterms:created xsi:type="dcterms:W3CDTF">2011-02-19T15:23:51Z</dcterms:created>
  <dcterms:modified xsi:type="dcterms:W3CDTF">2011-02-22T16:03:39Z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global.speculation</vt:lpwstr>
  </property>
</Properties>
</file>