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0" yWindow="3480" windowWidth="15195" windowHeight="5100" activeTab="0"/>
  </bookViews>
  <sheets>
    <sheet name="Overall" sheetId="1" r:id="rId1"/>
    <sheet name="Taxes" sheetId="2" r:id="rId2"/>
    <sheet name="Yahoo" sheetId="3" r:id="rId3"/>
  </sheets>
  <definedNames>
    <definedName name="ExternalData_1" localSheetId="2">'Yahoo'!$C$7:$C$22</definedName>
    <definedName name="ExternalData_10" localSheetId="2">'Yahoo'!$C$7:$C$22</definedName>
    <definedName name="ExternalData_11" localSheetId="2">'Yahoo'!$C$7:$C$22</definedName>
    <definedName name="ExternalData_12" localSheetId="2">'Yahoo'!$C$7:$C$22</definedName>
    <definedName name="ExternalData_13" localSheetId="2">'Yahoo'!$C$7:$C$22</definedName>
    <definedName name="ExternalData_14" localSheetId="2">'Yahoo'!$C$7:$C$22</definedName>
    <definedName name="ExternalData_15" localSheetId="2">'Yahoo'!$C$7:$C$22</definedName>
    <definedName name="ExternalData_16" localSheetId="2">'Yahoo'!$C$7:$C$22</definedName>
    <definedName name="ExternalData_17" localSheetId="2">'Yahoo'!$C$7:$C$22</definedName>
    <definedName name="ExternalData_18" localSheetId="2">'Yahoo'!$C$7:$C$22</definedName>
    <definedName name="ExternalData_19" localSheetId="2">'Yahoo'!$C$7:$C$22</definedName>
    <definedName name="ExternalData_2" localSheetId="2">'Yahoo'!$C$7:$C$22</definedName>
    <definedName name="ExternalData_20" localSheetId="2">'Yahoo'!$C$7:$C$22</definedName>
    <definedName name="ExternalData_21" localSheetId="2">'Yahoo'!$C$7:$C$22</definedName>
    <definedName name="ExternalData_22" localSheetId="2">'Yahoo'!$C$7:$C$22</definedName>
    <definedName name="ExternalData_23" localSheetId="2">'Yahoo'!$C$7:$C$22</definedName>
    <definedName name="ExternalData_24" localSheetId="2">'Yahoo'!$C$7:$C$22</definedName>
    <definedName name="ExternalData_25" localSheetId="2">'Yahoo'!$C$7:$C$22</definedName>
    <definedName name="ExternalData_26" localSheetId="2">'Yahoo'!$C$7:$C$22</definedName>
    <definedName name="ExternalData_27" localSheetId="2">'Yahoo'!$C$7:$C$22</definedName>
    <definedName name="ExternalData_28" localSheetId="2">'Yahoo'!$C$7:$C$22</definedName>
    <definedName name="ExternalData_29" localSheetId="2">'Yahoo'!$C$7:$C$22</definedName>
    <definedName name="ExternalData_3" localSheetId="2">'Yahoo'!$C$7:$C$22</definedName>
    <definedName name="ExternalData_30" localSheetId="2">'Yahoo'!$C$7:$C$22</definedName>
    <definedName name="ExternalData_31" localSheetId="2">'Yahoo'!$C$7:$C$22</definedName>
    <definedName name="ExternalData_32" localSheetId="2">'Yahoo'!$C$7:$C$22</definedName>
    <definedName name="ExternalData_33" localSheetId="2">'Yahoo'!$C$7:$C$22</definedName>
    <definedName name="ExternalData_34" localSheetId="2">'Yahoo'!$C$7:$C$22</definedName>
    <definedName name="ExternalData_35" localSheetId="2">'Yahoo'!$C$7:$C$22</definedName>
    <definedName name="ExternalData_36" localSheetId="2">'Yahoo'!$C$7:$C$22</definedName>
    <definedName name="ExternalData_37" localSheetId="2">'Yahoo'!$C$7:$C$22</definedName>
    <definedName name="ExternalData_38" localSheetId="2">'Yahoo'!$C$7:$C$22</definedName>
    <definedName name="ExternalData_39" localSheetId="2">'Yahoo'!$C$7:$C$22</definedName>
    <definedName name="ExternalData_4" localSheetId="2">'Yahoo'!$C$7:$C$22</definedName>
    <definedName name="ExternalData_40" localSheetId="2">'Yahoo'!$C$7:$C$22</definedName>
    <definedName name="ExternalData_41" localSheetId="2">'Yahoo'!$C$7:$C$22</definedName>
    <definedName name="ExternalData_42" localSheetId="2">'Yahoo'!$C$7:$C$22</definedName>
    <definedName name="ExternalData_43" localSheetId="2">'Yahoo'!$C$7:$C$22</definedName>
    <definedName name="ExternalData_44" localSheetId="2">'Yahoo'!$C$7:$C$22</definedName>
    <definedName name="ExternalData_45" localSheetId="2">'Yahoo'!$C$7:$C$23</definedName>
    <definedName name="ExternalData_46" localSheetId="2">'Yahoo'!$C$7:$C$22</definedName>
    <definedName name="ExternalData_47" localSheetId="2">'Yahoo'!$C$7:$C$22</definedName>
    <definedName name="ExternalData_48" localSheetId="2">'Yahoo'!$C$7:$C$22</definedName>
    <definedName name="ExternalData_49" localSheetId="2">'Yahoo'!$C$7:$C$22</definedName>
    <definedName name="ExternalData_5" localSheetId="2">'Yahoo'!$C$7:$C$22</definedName>
    <definedName name="ExternalData_50" localSheetId="2">'Yahoo'!$C$7:$C$22</definedName>
    <definedName name="ExternalData_51" localSheetId="2">'Yahoo'!$C$7:$C$22</definedName>
    <definedName name="ExternalData_52" localSheetId="2">'Yahoo'!$C$7:$C$22</definedName>
    <definedName name="ExternalData_53" localSheetId="2">'Yahoo'!$C$7:$C$22</definedName>
    <definedName name="ExternalData_54" localSheetId="2">'Yahoo'!$C$7:$C$22</definedName>
    <definedName name="ExternalData_55" localSheetId="2">'Yahoo'!$C$7:$C$22</definedName>
    <definedName name="ExternalData_56" localSheetId="2">'Yahoo'!$C$7:$C$22</definedName>
    <definedName name="ExternalData_57" localSheetId="2">'Yahoo'!$C$7:$C$22</definedName>
    <definedName name="ExternalData_58" localSheetId="2">'Yahoo'!$C$7:$C$22</definedName>
    <definedName name="ExternalData_59" localSheetId="2">'Yahoo'!$C$7:$C$22</definedName>
    <definedName name="ExternalData_6" localSheetId="2">'Yahoo'!$C$7:$C$22</definedName>
    <definedName name="ExternalData_60" localSheetId="2">'Yahoo'!$C$7:$C$22</definedName>
    <definedName name="ExternalData_61" localSheetId="2">'Yahoo'!$C$7:$C$22</definedName>
    <definedName name="ExternalData_62" localSheetId="2">'Yahoo'!$C$7:$C$22</definedName>
    <definedName name="ExternalData_63" localSheetId="2">'Yahoo'!$C$7:$C$22</definedName>
    <definedName name="ExternalData_64" localSheetId="2">'Yahoo'!$C$7:$C$23</definedName>
    <definedName name="ExternalData_65" localSheetId="2">'Yahoo'!$C$7:$C$23</definedName>
    <definedName name="ExternalData_66" localSheetId="2">'Yahoo'!$C$7:$C$23</definedName>
    <definedName name="ExternalData_67" localSheetId="2">'Yahoo'!$C$7:$C$24</definedName>
    <definedName name="ExternalData_68" localSheetId="2">'Yahoo'!$C$7:$C$24</definedName>
    <definedName name="ExternalData_7" localSheetId="2">'Yahoo'!$C$7:$C$22</definedName>
    <definedName name="ExternalData_8" localSheetId="2">'Yahoo'!$C$7:$C$22</definedName>
    <definedName name="ExternalData_9" localSheetId="2">'Yahoo'!$C$7:$C$22</definedName>
    <definedName name="ExternalData1" localSheetId="2">'Yahoo'!$C$7:$C$16</definedName>
    <definedName name="ExternalData10" localSheetId="2">'Yahoo'!$C$7:$C$16</definedName>
    <definedName name="ExternalData11" localSheetId="2">'Yahoo'!$C$7:$C$16</definedName>
    <definedName name="ExternalData12" localSheetId="2">'Yahoo'!$C$7:$C$16</definedName>
    <definedName name="ExternalData13" localSheetId="2">'Yahoo'!$C$7:$C$14</definedName>
    <definedName name="ExternalData14" localSheetId="2">'Yahoo'!$C$7:$C$15</definedName>
    <definedName name="ExternalData15" localSheetId="2">'Yahoo'!$C$7:$C$16</definedName>
    <definedName name="ExternalData16" localSheetId="2">'Yahoo'!$C$7:$C$17</definedName>
    <definedName name="ExternalData17" localSheetId="2">'Yahoo'!$C$7:$C$18</definedName>
    <definedName name="ExternalData18" localSheetId="2">'Yahoo'!$C$7:$C$20</definedName>
    <definedName name="ExternalData19" localSheetId="2">'Yahoo'!$C$7:$C$20</definedName>
    <definedName name="ExternalData2" localSheetId="2">'Yahoo'!$C$7:$C$16</definedName>
    <definedName name="ExternalData20" localSheetId="2">'Yahoo'!$C$7:$C$20</definedName>
    <definedName name="ExternalData206" localSheetId="2">'Yahoo'!$C$7:$C$16</definedName>
    <definedName name="ExternalData21" localSheetId="2">'Yahoo'!$C$7:$C$20</definedName>
    <definedName name="ExternalData22" localSheetId="2">'Yahoo'!$C$7:$C$20</definedName>
    <definedName name="ExternalData228" localSheetId="2">'Yahoo'!$D$7:$D$18</definedName>
    <definedName name="ExternalData229" localSheetId="2">'Yahoo'!$D$7:$D$18</definedName>
    <definedName name="ExternalData23" localSheetId="2">'Yahoo'!$C$7:$C$20</definedName>
    <definedName name="ExternalData230" localSheetId="2">'Yahoo'!$D$7:$D$18</definedName>
    <definedName name="ExternalData231" localSheetId="2">'Yahoo'!$D$7:$D$18</definedName>
    <definedName name="ExternalData232" localSheetId="2">'Yahoo'!$D$7:$D$18</definedName>
    <definedName name="ExternalData233" localSheetId="2">'Yahoo'!$D$7:$D$18</definedName>
    <definedName name="ExternalData234" localSheetId="2">'Yahoo'!$D$7:$D$18</definedName>
    <definedName name="ExternalData235" localSheetId="2">'Yahoo'!$D$7:$D$18</definedName>
    <definedName name="ExternalData236" localSheetId="2">'Yahoo'!$D$7:$D$18</definedName>
    <definedName name="ExternalData237" localSheetId="2">'Yahoo'!$D$7:$D$8</definedName>
    <definedName name="ExternalData238" localSheetId="2">'Yahoo'!$D$7:$D$8</definedName>
    <definedName name="ExternalData239" localSheetId="2">'Yahoo'!$D$7:$D$8</definedName>
    <definedName name="ExternalData24" localSheetId="2">'Yahoo'!$C$7:$C$20</definedName>
    <definedName name="ExternalData240" localSheetId="2">'Yahoo'!$D$7:$D$8</definedName>
    <definedName name="ExternalData241" localSheetId="2">'Yahoo'!$D$7:$D$18</definedName>
    <definedName name="ExternalData242" localSheetId="2">'Yahoo'!$D$7:$D$18</definedName>
    <definedName name="ExternalData243" localSheetId="2">'Yahoo'!$D$7:$D$18</definedName>
    <definedName name="ExternalData244" localSheetId="2">'Yahoo'!$D$7:$D$18</definedName>
    <definedName name="ExternalData245" localSheetId="2">'Yahoo'!$D$7:$D$18</definedName>
    <definedName name="ExternalData246" localSheetId="2">'Yahoo'!$D$7:$D$18</definedName>
    <definedName name="ExternalData247" localSheetId="2">'Yahoo'!$D$7:$D$18</definedName>
    <definedName name="ExternalData248" localSheetId="2">'Yahoo'!$D$7:$D$18</definedName>
    <definedName name="ExternalData249" localSheetId="2">'Yahoo'!$D$7:$D$18</definedName>
    <definedName name="ExternalData25" localSheetId="2">'Yahoo'!$C$7:$C$21</definedName>
    <definedName name="ExternalData250" localSheetId="2">'Yahoo'!$C$7:$C$18</definedName>
    <definedName name="ExternalData251" localSheetId="2">'Yahoo'!$C$7:$C$18</definedName>
    <definedName name="ExternalData252" localSheetId="2">'Yahoo'!$C$7:$C$18</definedName>
    <definedName name="ExternalData253" localSheetId="2">'Yahoo'!$C$7:$C$18</definedName>
    <definedName name="ExternalData254" localSheetId="2">'Yahoo'!$C$7:$C$18</definedName>
    <definedName name="ExternalData255" localSheetId="2">'Yahoo'!$C$7:$C$18</definedName>
    <definedName name="ExternalData256" localSheetId="2">'Yahoo'!$C$7:$C$18</definedName>
    <definedName name="ExternalData257" localSheetId="2">'Yahoo'!$C$7:$C$18</definedName>
    <definedName name="ExternalData258" localSheetId="2">'Yahoo'!$C$7:$C$18</definedName>
    <definedName name="ExternalData259" localSheetId="2">'Yahoo'!$C$7:$C$18</definedName>
    <definedName name="ExternalData26" localSheetId="2">'Yahoo'!$C$7:$C$20</definedName>
    <definedName name="ExternalData260" localSheetId="2">'Yahoo'!$C$7:$C$18</definedName>
    <definedName name="ExternalData261" localSheetId="2">'Yahoo'!$C$7:$C$18</definedName>
    <definedName name="ExternalData262" localSheetId="2">'Yahoo'!$C$7:$C$18</definedName>
    <definedName name="ExternalData263" localSheetId="2">'Yahoo'!$C$7:$C$18</definedName>
    <definedName name="ExternalData264" localSheetId="2">'Yahoo'!$C$7:$C$18</definedName>
    <definedName name="ExternalData265" localSheetId="2">'Yahoo'!$C$7:$C$18</definedName>
    <definedName name="ExternalData266" localSheetId="2">'Yahoo'!$C$7:$C$18</definedName>
    <definedName name="ExternalData267" localSheetId="2">'Yahoo'!$C$7:$C$18</definedName>
    <definedName name="ExternalData268" localSheetId="2">'Yahoo'!$C$7:$C$18</definedName>
    <definedName name="ExternalData269" localSheetId="2">'Yahoo'!$C$7:$C$18</definedName>
    <definedName name="ExternalData27" localSheetId="2">'Yahoo'!$C$7:$C$21</definedName>
    <definedName name="ExternalData270" localSheetId="2">'Yahoo'!$C$7:$C$19</definedName>
    <definedName name="ExternalData271" localSheetId="2">'Yahoo'!$C$7:$C$19</definedName>
    <definedName name="ExternalData272" localSheetId="2">'Yahoo'!$C$7:$C$19</definedName>
    <definedName name="ExternalData273" localSheetId="2">'Yahoo'!$C$7:$C$19</definedName>
    <definedName name="ExternalData274" localSheetId="2">'Yahoo'!$C$7:$C$19</definedName>
    <definedName name="ExternalData275" localSheetId="2">'Yahoo'!$C$7:$C$19</definedName>
    <definedName name="ExternalData276" localSheetId="2">'Yahoo'!$C$7:$C$19</definedName>
    <definedName name="ExternalData277" localSheetId="2">'Yahoo'!$C$7:$C$19</definedName>
    <definedName name="ExternalData278" localSheetId="2">'Yahoo'!$C$7:$C$19</definedName>
    <definedName name="ExternalData279" localSheetId="2">'Yahoo'!$C$7:$C$19</definedName>
    <definedName name="ExternalData28" localSheetId="2">'Yahoo'!$C$7:$C$21</definedName>
    <definedName name="ExternalData280" localSheetId="2">'Yahoo'!$C$7:$C$19</definedName>
    <definedName name="ExternalData281" localSheetId="2">'Yahoo'!$C$7:$C$19</definedName>
    <definedName name="ExternalData282" localSheetId="2">'Yahoo'!$C$7:$C$19</definedName>
    <definedName name="ExternalData283" localSheetId="2">'Yahoo'!$C$7:$C$19</definedName>
    <definedName name="ExternalData284" localSheetId="2">'Yahoo'!$C$7:$C$19</definedName>
    <definedName name="ExternalData285" localSheetId="2">'Yahoo'!$C$7:$C$19</definedName>
    <definedName name="ExternalData286" localSheetId="2">'Yahoo'!$C$7:$C$19</definedName>
    <definedName name="ExternalData287" localSheetId="2">'Yahoo'!$C$7:$C$19</definedName>
    <definedName name="ExternalData3" localSheetId="2">'Yahoo'!$C$7:$C$14</definedName>
    <definedName name="ExternalData4" localSheetId="2">'Yahoo'!$C$7:$C$18</definedName>
    <definedName name="ExternalData5" localSheetId="2">'Yahoo'!$C$7:$C$18</definedName>
    <definedName name="ExternalData6" localSheetId="2">'Yahoo'!$C$7:$C$18</definedName>
    <definedName name="ExternalData7" localSheetId="2">'Yahoo'!$C$7:$C$18</definedName>
    <definedName name="ExternalData8" localSheetId="2">'Yahoo'!$C$7:$C$16</definedName>
    <definedName name="ExternalData9" localSheetId="2">'Yahoo'!$C$7:$C$16</definedName>
  </definedNames>
  <calcPr fullCalcOnLoad="1"/>
</workbook>
</file>

<file path=xl/sharedStrings.xml><?xml version="1.0" encoding="utf-8"?>
<sst xmlns="http://schemas.openxmlformats.org/spreadsheetml/2006/main" count="168" uniqueCount="134">
  <si>
    <t>URL =</t>
  </si>
  <si>
    <t>Name</t>
  </si>
  <si>
    <t>Price</t>
  </si>
  <si>
    <t>Yahoo tags =</t>
  </si>
  <si>
    <t>Date</t>
  </si>
  <si>
    <t xml:space="preserve"> 1: Type in Yahoo tags</t>
  </si>
  <si>
    <t xml:space="preserve"> 2: Type headings</t>
  </si>
  <si>
    <t>See:</t>
  </si>
  <si>
    <t>3: Type Yahoo Symbols</t>
  </si>
  <si>
    <t>Volume</t>
  </si>
  <si>
    <t>Day Hi</t>
  </si>
  <si>
    <t>Day Lo</t>
  </si>
  <si>
    <t>P/E</t>
  </si>
  <si>
    <t>http://www.gummy-stuff.org/Yahoo-data.htm</t>
  </si>
  <si>
    <t>nl1vhgd1rm4</t>
  </si>
  <si>
    <t>200-day MA</t>
  </si>
  <si>
    <t>AOB</t>
  </si>
  <si>
    <t>VSEC</t>
  </si>
  <si>
    <t>LXU</t>
  </si>
  <si>
    <t>HURC</t>
  </si>
  <si>
    <t>ZUMZ</t>
  </si>
  <si>
    <t>SIGM</t>
  </si>
  <si>
    <t>WAB</t>
  </si>
  <si>
    <t>KTII</t>
  </si>
  <si>
    <t>EBIX</t>
  </si>
  <si>
    <t>ANDE</t>
  </si>
  <si>
    <t>MIDD</t>
  </si>
  <si>
    <t>CTSH</t>
  </si>
  <si>
    <t xml:space="preserve">AMERICAN ORIENTL </t>
  </si>
  <si>
    <t>VSE CP</t>
  </si>
  <si>
    <t>LSB INDUSTRIES IN</t>
  </si>
  <si>
    <t>HURCO COS INC</t>
  </si>
  <si>
    <t>SIGMA DESIGNS INC</t>
  </si>
  <si>
    <t>WABTEC CORP</t>
  </si>
  <si>
    <t>K TRON INTL INC</t>
  </si>
  <si>
    <t>EBIX INC</t>
  </si>
  <si>
    <t>ANDERSONS INC (TH</t>
  </si>
  <si>
    <t>MIDDLEBY CORP (TH</t>
  </si>
  <si>
    <t>COGNIZANT TECH SO</t>
  </si>
  <si>
    <t>Transaction History</t>
  </si>
  <si>
    <t>Mark</t>
  </si>
  <si>
    <t>Bought 100 AOB @ 8.8899</t>
  </si>
  <si>
    <t>Bought 100 VSEC @ 27.628</t>
  </si>
  <si>
    <t>Bought 100 LXU @ 18.8199</t>
  </si>
  <si>
    <t>Bought 100 HURC @ 26.05</t>
  </si>
  <si>
    <t>Bought 100 ZUMZ @ 13.62</t>
  </si>
  <si>
    <t>Bought 100 SIGM @ 16.5399</t>
  </si>
  <si>
    <t>GlenRegular</t>
  </si>
  <si>
    <t>Bought 20 CF @ 162.2894</t>
  </si>
  <si>
    <t>Bought 66 WAB @ 50.84</t>
  </si>
  <si>
    <t>Bought 170 VSEC @ 27.6481</t>
  </si>
  <si>
    <t>Bought 15 KTII @ 127.7294</t>
  </si>
  <si>
    <t>Bought 25 EBIX @ 80.3194</t>
  </si>
  <si>
    <t>Bought 12 SIGM @ 15.88</t>
  </si>
  <si>
    <t>Bought 213 SIGM @ 15.877</t>
  </si>
  <si>
    <t>Bought 60 ANDE @ 38.3794</t>
  </si>
  <si>
    <t>Bought 48 KCI @ 40.88</t>
  </si>
  <si>
    <t>GlenRoth</t>
  </si>
  <si>
    <t>Bought 50 AOB @ 8.7994</t>
  </si>
  <si>
    <t>Bought 40 LXU @ 17.1994</t>
  </si>
  <si>
    <t>Bought 100 TEAM @ 9.6499</t>
  </si>
  <si>
    <t>Bought 60 VSEC @ 27.1994</t>
  </si>
  <si>
    <t>Bought 250 AOB @ 8.8999</t>
  </si>
  <si>
    <t>Bought 100 HURC @ 24.3299</t>
  </si>
  <si>
    <t>Bought 35 DWSN @ 54.6594</t>
  </si>
  <si>
    <t>Bought 45 MIDD @ 39.7394</t>
  </si>
  <si>
    <t>Bought 59 CTSH @ 27.4394</t>
  </si>
  <si>
    <t>TOTAL CURRENT COST</t>
  </si>
  <si>
    <t>Combined Portfolios</t>
  </si>
  <si>
    <t>TOTAL CURRENT VALUE</t>
  </si>
  <si>
    <t>Sold 20 CF @ 158.2606</t>
  </si>
  <si>
    <t>Glen Bradford Taxes 2008</t>
  </si>
  <si>
    <t>Transaction ID Number</t>
  </si>
  <si>
    <t>Description</t>
  </si>
  <si>
    <t>Transaction</t>
  </si>
  <si>
    <t xml:space="preserve">Net Change </t>
  </si>
  <si>
    <t>Bought 24 DDM @ 95.8694</t>
  </si>
  <si>
    <t>Sold 24 DDM @ 58.2006</t>
  </si>
  <si>
    <t>Bought 100 CZA @ 27.53</t>
  </si>
  <si>
    <t>Sold 100 CZA @ 22.651</t>
  </si>
  <si>
    <t>Bought 20 IEV @ 119.0994</t>
  </si>
  <si>
    <t>Sold 20 IEV @ 92.8006</t>
  </si>
  <si>
    <t>Bought 102 EEB @ 48.1695</t>
  </si>
  <si>
    <t>Sold 102 EEB @ 46.6348</t>
  </si>
  <si>
    <t>Bought 23.612 SLASX @ 49.22</t>
  </si>
  <si>
    <t>Dividend 0.24 Reinvestment (SLASX)</t>
  </si>
  <si>
    <t>Bought 1.972 SLASX @ 47.78</t>
  </si>
  <si>
    <t>Bought 2.58 SLASX @ 45.88</t>
  </si>
  <si>
    <t>Sold 28.404 SLASX @ 40.3</t>
  </si>
  <si>
    <t>Bought 60 EEB @ 40.6094</t>
  </si>
  <si>
    <t>Bought 28 EEB @ 37.48</t>
  </si>
  <si>
    <t>Sold 88 EEB @ 45.4206</t>
  </si>
  <si>
    <t>Bought 55 CEDC @ 53.4794</t>
  </si>
  <si>
    <t>Sold 55 CEDC @ 72.1506</t>
  </si>
  <si>
    <t>TOTAL:</t>
  </si>
  <si>
    <t>Bought 80 TEAM @ 9.67</t>
  </si>
  <si>
    <t>Current Net Change</t>
  </si>
  <si>
    <t>Bought 64 TEX @ 49.33</t>
  </si>
  <si>
    <t>TEX</t>
  </si>
  <si>
    <t>TEREX CP</t>
  </si>
  <si>
    <t>Sold 35 DWSN @ 50.7</t>
  </si>
  <si>
    <t>Bought 101 SIGM @ 17.2599</t>
  </si>
  <si>
    <t>Bought 100 KCI @ 38.299</t>
  </si>
  <si>
    <t>Bought 100 EZPW @ 17.5399</t>
  </si>
  <si>
    <t>Sold 48 KCI @ 36.79</t>
  </si>
  <si>
    <t>EZPW</t>
  </si>
  <si>
    <t>EZCORP INC CL</t>
  </si>
  <si>
    <t>Sold 100 KCI @ 36.4701</t>
  </si>
  <si>
    <t>Closed Transactions</t>
  </si>
  <si>
    <t>Bought 53 KCI @ 37.5</t>
  </si>
  <si>
    <t>KCI</t>
  </si>
  <si>
    <t xml:space="preserve">KINETIC CONCEPTS </t>
  </si>
  <si>
    <t>Sold 100 TEAM @ 8.96</t>
  </si>
  <si>
    <t>Bought 43 LXU @ 20.9799</t>
  </si>
  <si>
    <t>Bought 20 EBIX @ 100</t>
  </si>
  <si>
    <t>Sold 80 TEAM @ 8.9606</t>
  </si>
  <si>
    <t>Sold 100 ZUMZ @ 12.7001</t>
  </si>
  <si>
    <t>Bought 40 MIDD @ 48.96</t>
  </si>
  <si>
    <t>Bought 82 NDAQ @ 30.6494</t>
  </si>
  <si>
    <t>NDAQ</t>
  </si>
  <si>
    <t xml:space="preserve">NASDAQ OMX GROUP </t>
  </si>
  <si>
    <t>ZUMIEZ INC</t>
  </si>
  <si>
    <t>N/A</t>
  </si>
  <si>
    <t>Bought 430 XIN @ 5.5907</t>
  </si>
  <si>
    <t>Sold 12 VSEC @ 40.74</t>
  </si>
  <si>
    <t>Sold 48 VSEC @ 40.7506</t>
  </si>
  <si>
    <t>Bought 100 XIN @ 5.58</t>
  </si>
  <si>
    <t>Bought 100 XIN @ 5.55</t>
  </si>
  <si>
    <t>XIN</t>
  </si>
  <si>
    <t>XINYUAN RE CO ADS</t>
  </si>
  <si>
    <t>Sold 100 EZPW @ 15.6801</t>
  </si>
  <si>
    <t>Bought 270 XIN @ 5.7499</t>
  </si>
  <si>
    <t xml:space="preserve"> </t>
  </si>
  <si>
    <t>http://download.finance.yahoo.com/d/quotes.csv?s=VSEC+SIGM+HURC+EBIX+XIN+MIDD+LXU+WAB+AOB+TEX+ANDE+NDAQ+KTII+KCI+CTSH+EZPW+ZUMZ&amp;f=nl1vhgd1rm4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</si>
</sst>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0"/>
    <numFmt numFmtId="173" formatCode="#,##0.000"/>
    <numFmt numFmtId="174" formatCode="&quot;$&quot;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&quot;$&quot;#,##0.00;[Red]&quot;$&quot;#,##0.00"/>
  </numFmts>
  <fonts count="44">
    <font>
      <sz val="10"/>
      <name val="Arial"/>
      <family val="0"/>
    </font>
    <font>
      <sz val="10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0" fillId="36" borderId="0" xfId="0" applyFill="1" applyAlignment="1">
      <alignment/>
    </xf>
    <xf numFmtId="0" fontId="5" fillId="36" borderId="0" xfId="0" applyFont="1" applyFill="1" applyAlignment="1">
      <alignment horizontal="center"/>
    </xf>
    <xf numFmtId="0" fontId="2" fillId="36" borderId="10" xfId="0" applyFont="1" applyFill="1" applyBorder="1" applyAlignment="1">
      <alignment horizontal="right"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0" fillId="37" borderId="0" xfId="0" applyFill="1" applyAlignment="1">
      <alignment/>
    </xf>
    <xf numFmtId="0" fontId="2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174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0" fontId="7" fillId="38" borderId="0" xfId="0" applyFont="1" applyFill="1" applyAlignment="1">
      <alignment vertical="top"/>
    </xf>
    <xf numFmtId="0" fontId="2" fillId="36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74" fontId="3" fillId="34" borderId="0" xfId="0" applyNumberFormat="1" applyFont="1" applyFill="1" applyAlignment="1">
      <alignment horizontal="center"/>
    </xf>
    <xf numFmtId="174" fontId="3" fillId="38" borderId="0" xfId="0" applyNumberFormat="1" applyFont="1" applyFill="1" applyAlignment="1">
      <alignment horizontal="center"/>
    </xf>
    <xf numFmtId="174" fontId="2" fillId="36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0" fillId="0" borderId="0" xfId="44" applyFont="1" applyAlignment="1">
      <alignment/>
    </xf>
    <xf numFmtId="0" fontId="5" fillId="0" borderId="0" xfId="0" applyFont="1" applyAlignment="1">
      <alignment/>
    </xf>
    <xf numFmtId="179" fontId="0" fillId="0" borderId="0" xfId="0" applyNumberFormat="1" applyAlignment="1">
      <alignment/>
    </xf>
    <xf numFmtId="0" fontId="0" fillId="39" borderId="0" xfId="0" applyFill="1" applyAlignment="1">
      <alignment/>
    </xf>
    <xf numFmtId="44" fontId="0" fillId="38" borderId="0" xfId="44" applyFont="1" applyFill="1" applyAlignment="1">
      <alignment/>
    </xf>
    <xf numFmtId="0" fontId="0" fillId="40" borderId="0" xfId="0" applyFill="1" applyAlignment="1">
      <alignment/>
    </xf>
    <xf numFmtId="44" fontId="0" fillId="0" borderId="0" xfId="0" applyNumberFormat="1" applyAlignment="1">
      <alignment/>
    </xf>
    <xf numFmtId="8" fontId="0" fillId="0" borderId="0" xfId="44" applyNumberFormat="1" applyFont="1" applyAlignment="1">
      <alignment/>
    </xf>
    <xf numFmtId="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95250</xdr:rowOff>
    </xdr:from>
    <xdr:to>
      <xdr:col>4</xdr:col>
      <xdr:colOff>19050</xdr:colOff>
      <xdr:row>1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838450" y="266700"/>
          <a:ext cx="5238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</xdr:row>
      <xdr:rowOff>0</xdr:rowOff>
    </xdr:from>
    <xdr:to>
      <xdr:col>0</xdr:col>
      <xdr:colOff>523875</xdr:colOff>
      <xdr:row>6</xdr:row>
      <xdr:rowOff>19050</xdr:rowOff>
    </xdr:to>
    <xdr:sp>
      <xdr:nvSpPr>
        <xdr:cNvPr id="2" name="Line 5"/>
        <xdr:cNvSpPr>
          <a:spLocks/>
        </xdr:cNvSpPr>
      </xdr:nvSpPr>
      <xdr:spPr>
        <a:xfrm>
          <a:off x="523875" y="581025"/>
          <a:ext cx="0" cy="228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</xdr:row>
      <xdr:rowOff>19050</xdr:rowOff>
    </xdr:from>
    <xdr:to>
      <xdr:col>3</xdr:col>
      <xdr:colOff>561975</xdr:colOff>
      <xdr:row>3</xdr:row>
      <xdr:rowOff>76200</xdr:rowOff>
    </xdr:to>
    <xdr:grpSp>
      <xdr:nvGrpSpPr>
        <xdr:cNvPr id="3" name="Group 8"/>
        <xdr:cNvGrpSpPr>
          <a:grpSpLocks/>
        </xdr:cNvGrpSpPr>
      </xdr:nvGrpSpPr>
      <xdr:grpSpPr>
        <a:xfrm>
          <a:off x="3200400" y="400050"/>
          <a:ext cx="142875" cy="257175"/>
          <a:chOff x="419" y="44"/>
          <a:chExt cx="19" cy="24"/>
        </a:xfrm>
        <a:solidFill>
          <a:srgbClr val="FFFFFF"/>
        </a:solidFill>
      </xdr:grpSpPr>
      <xdr:sp>
        <xdr:nvSpPr>
          <xdr:cNvPr id="4" name="Line 6"/>
          <xdr:cNvSpPr>
            <a:spLocks/>
          </xdr:cNvSpPr>
        </xdr:nvSpPr>
        <xdr:spPr>
          <a:xfrm flipH="1">
            <a:off x="419" y="45"/>
            <a:ext cx="19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420" y="44"/>
            <a:ext cx="0" cy="2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6</xdr:row>
      <xdr:rowOff>9525</xdr:rowOff>
    </xdr:from>
    <xdr:to>
      <xdr:col>24</xdr:col>
      <xdr:colOff>47625</xdr:colOff>
      <xdr:row>50</xdr:row>
      <xdr:rowOff>104775</xdr:rowOff>
    </xdr:to>
    <xdr:grpSp>
      <xdr:nvGrpSpPr>
        <xdr:cNvPr id="6" name="Group 18"/>
        <xdr:cNvGrpSpPr>
          <a:grpSpLocks/>
        </xdr:cNvGrpSpPr>
      </xdr:nvGrpSpPr>
      <xdr:grpSpPr>
        <a:xfrm>
          <a:off x="7029450" y="800100"/>
          <a:ext cx="8534400" cy="7219950"/>
          <a:chOff x="737" y="108"/>
          <a:chExt cx="896" cy="758"/>
        </a:xfrm>
        <a:solidFill>
          <a:srgbClr val="FFFFFF"/>
        </a:solidFill>
      </xdr:grpSpPr>
      <xdr:grpSp>
        <xdr:nvGrpSpPr>
          <xdr:cNvPr id="7" name="Group 14"/>
          <xdr:cNvGrpSpPr>
            <a:grpSpLocks/>
          </xdr:cNvGrpSpPr>
        </xdr:nvGrpSpPr>
        <xdr:grpSpPr>
          <a:xfrm>
            <a:off x="737" y="137"/>
            <a:ext cx="896" cy="729"/>
            <a:chOff x="991" y="0"/>
            <a:chExt cx="896" cy="729"/>
          </a:xfrm>
          <a:solidFill>
            <a:srgbClr val="FFFFFF"/>
          </a:solidFill>
        </xdr:grpSpPr>
        <xdr:pic>
          <xdr:nvPicPr>
            <xdr:cNvPr id="8" name="Picture 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91" y="0"/>
              <a:ext cx="896" cy="630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9" name="Picture 1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994" y="628"/>
              <a:ext cx="893" cy="101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pic>
        <xdr:nvPicPr>
          <xdr:cNvPr id="10" name="Picture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40" y="108"/>
            <a:ext cx="141" cy="29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62"/>
  <sheetViews>
    <sheetView tabSelected="1" zoomScalePageLayoutView="0" workbookViewId="0" topLeftCell="H19">
      <selection activeCell="M37" sqref="M37"/>
    </sheetView>
  </sheetViews>
  <sheetFormatPr defaultColWidth="9.140625" defaultRowHeight="12.75"/>
  <cols>
    <col min="6" max="6" width="11.8515625" style="41" bestFit="1" customWidth="1"/>
    <col min="11" max="11" width="15.28125" style="0" customWidth="1"/>
    <col min="13" max="13" width="12.28125" style="0" bestFit="1" customWidth="1"/>
    <col min="15" max="15" width="10.28125" style="0" bestFit="1" customWidth="1"/>
  </cols>
  <sheetData>
    <row r="1" ht="12.75">
      <c r="A1" t="s">
        <v>39</v>
      </c>
    </row>
    <row r="2" spans="1:11" ht="12.75">
      <c r="A2" t="s">
        <v>40</v>
      </c>
      <c r="K2" t="s">
        <v>68</v>
      </c>
    </row>
    <row r="3" spans="2:15" ht="12.75">
      <c r="B3" s="31">
        <v>39638</v>
      </c>
      <c r="C3" t="s">
        <v>41</v>
      </c>
      <c r="F3" s="41">
        <v>-898.98</v>
      </c>
      <c r="K3" s="16">
        <v>270</v>
      </c>
      <c r="L3" s="16" t="s">
        <v>17</v>
      </c>
      <c r="M3" s="38">
        <f>K3*Yahoo!D7</f>
        <v>10951.2</v>
      </c>
      <c r="N3" s="33">
        <f>M3/$M$24</f>
        <v>0.16301423308123725</v>
      </c>
      <c r="O3" s="40"/>
    </row>
    <row r="4" spans="2:14" ht="12.75">
      <c r="B4" s="31">
        <v>39643</v>
      </c>
      <c r="C4" t="s">
        <v>42</v>
      </c>
      <c r="F4" s="41">
        <v>-2772.79</v>
      </c>
      <c r="K4" s="37">
        <v>426</v>
      </c>
      <c r="L4" s="37" t="s">
        <v>21</v>
      </c>
      <c r="M4" s="38">
        <f>K4*Yahoo!D8</f>
        <v>7842.66</v>
      </c>
      <c r="N4" s="33">
        <f aca="true" t="shared" si="0" ref="N4:N19">M4/$M$24</f>
        <v>0.1167420196158317</v>
      </c>
    </row>
    <row r="5" spans="2:14" ht="12.75">
      <c r="B5" s="31">
        <v>39644</v>
      </c>
      <c r="C5" t="s">
        <v>43</v>
      </c>
      <c r="F5" s="41">
        <v>-1891.98</v>
      </c>
      <c r="K5" s="16">
        <v>200</v>
      </c>
      <c r="L5" s="16" t="s">
        <v>19</v>
      </c>
      <c r="M5" s="38">
        <f>K5*Yahoo!D9</f>
        <v>6678</v>
      </c>
      <c r="N5" s="33">
        <f t="shared" si="0"/>
        <v>0.0994054577139037</v>
      </c>
    </row>
    <row r="6" spans="2:14" ht="12.75">
      <c r="B6" s="31">
        <v>39644</v>
      </c>
      <c r="C6" t="s">
        <v>44</v>
      </c>
      <c r="F6" s="41">
        <v>-2614.99</v>
      </c>
      <c r="K6" s="2">
        <v>45</v>
      </c>
      <c r="L6" s="2" t="s">
        <v>24</v>
      </c>
      <c r="M6" s="38">
        <f>K6*Yahoo!D10</f>
        <v>5179.05</v>
      </c>
      <c r="N6" s="33">
        <f t="shared" si="0"/>
        <v>0.07709281757609958</v>
      </c>
    </row>
    <row r="7" spans="2:14" ht="12.75">
      <c r="B7" s="31">
        <v>39666</v>
      </c>
      <c r="C7" t="s">
        <v>118</v>
      </c>
      <c r="F7" s="42">
        <v>-2523.24</v>
      </c>
      <c r="K7" s="39">
        <v>900</v>
      </c>
      <c r="L7" s="39" t="s">
        <v>128</v>
      </c>
      <c r="M7" s="38">
        <f>K7*Yahoo!D11</f>
        <v>5112</v>
      </c>
      <c r="N7" s="33">
        <f t="shared" si="0"/>
        <v>0.07609474391037373</v>
      </c>
    </row>
    <row r="8" spans="2:14" ht="12.75">
      <c r="B8" s="31">
        <v>39645</v>
      </c>
      <c r="C8" t="s">
        <v>46</v>
      </c>
      <c r="F8" s="41">
        <v>-1663.98</v>
      </c>
      <c r="K8" s="16">
        <v>85</v>
      </c>
      <c r="L8" s="16" t="s">
        <v>26</v>
      </c>
      <c r="M8" s="38">
        <f>K8*Yahoo!D12</f>
        <v>4896</v>
      </c>
      <c r="N8" s="33">
        <f t="shared" si="0"/>
        <v>0.07287947304092131</v>
      </c>
    </row>
    <row r="9" spans="2:14" ht="12.75">
      <c r="B9" s="31">
        <v>39666</v>
      </c>
      <c r="C9" t="s">
        <v>117</v>
      </c>
      <c r="F9" s="42">
        <v>-1968.39</v>
      </c>
      <c r="K9" s="16">
        <v>183</v>
      </c>
      <c r="L9" s="16" t="s">
        <v>18</v>
      </c>
      <c r="M9" s="38">
        <f>K9*Yahoo!D13</f>
        <v>4188.87</v>
      </c>
      <c r="N9" s="33">
        <f t="shared" si="0"/>
        <v>0.06235348003205148</v>
      </c>
    </row>
    <row r="10" spans="2:14" ht="12.75">
      <c r="B10" s="31">
        <v>39668</v>
      </c>
      <c r="C10" t="s">
        <v>126</v>
      </c>
      <c r="F10" s="42">
        <v>-564.99</v>
      </c>
      <c r="K10" s="16">
        <v>66</v>
      </c>
      <c r="L10" s="16" t="s">
        <v>22</v>
      </c>
      <c r="M10" s="38">
        <f>K10*Yahoo!D14</f>
        <v>3817.44</v>
      </c>
      <c r="N10" s="33">
        <f t="shared" si="0"/>
        <v>0.05682455383278894</v>
      </c>
    </row>
    <row r="11" spans="2:14" ht="12.75">
      <c r="B11" s="31">
        <v>39668</v>
      </c>
      <c r="C11" t="s">
        <v>127</v>
      </c>
      <c r="F11" s="42">
        <v>-567.99</v>
      </c>
      <c r="K11" s="2">
        <v>400</v>
      </c>
      <c r="L11" s="2" t="s">
        <v>16</v>
      </c>
      <c r="M11" s="38">
        <f>K11*Yahoo!D15</f>
        <v>3732</v>
      </c>
      <c r="N11" s="33">
        <f t="shared" si="0"/>
        <v>0.0555527355777611</v>
      </c>
    </row>
    <row r="12" spans="1:14" ht="12.75">
      <c r="A12" t="s">
        <v>47</v>
      </c>
      <c r="K12" s="16">
        <v>64</v>
      </c>
      <c r="L12" s="16" t="s">
        <v>98</v>
      </c>
      <c r="M12" s="38">
        <f>K12*Yahoo!D16</f>
        <v>3110.4</v>
      </c>
      <c r="N12" s="33">
        <f t="shared" si="0"/>
        <v>0.04629990052011472</v>
      </c>
    </row>
    <row r="13" spans="2:14" ht="12.75">
      <c r="B13" s="31">
        <v>39646</v>
      </c>
      <c r="C13" t="s">
        <v>97</v>
      </c>
      <c r="F13" s="41">
        <v>-3167.11</v>
      </c>
      <c r="K13" s="37">
        <v>60</v>
      </c>
      <c r="L13" s="37" t="s">
        <v>25</v>
      </c>
      <c r="M13" s="38">
        <f>K13*Yahoo!D17</f>
        <v>2773.2</v>
      </c>
      <c r="N13" s="33">
        <f t="shared" si="0"/>
        <v>0.04128050544058067</v>
      </c>
    </row>
    <row r="14" spans="2:14" ht="12.75">
      <c r="B14" s="31">
        <v>39643</v>
      </c>
      <c r="C14" t="s">
        <v>49</v>
      </c>
      <c r="F14" s="41">
        <v>-3365.43</v>
      </c>
      <c r="K14" s="39">
        <v>82</v>
      </c>
      <c r="L14" s="39" t="s">
        <v>119</v>
      </c>
      <c r="M14" s="38">
        <f>K14*Yahoo!D18</f>
        <v>2745.3599999999997</v>
      </c>
      <c r="N14" s="33">
        <f t="shared" si="0"/>
        <v>0.040866092750740136</v>
      </c>
    </row>
    <row r="15" spans="2:14" ht="12.75">
      <c r="B15" s="31">
        <v>39643</v>
      </c>
      <c r="C15" t="s">
        <v>50</v>
      </c>
      <c r="F15" s="41">
        <v>-4710.17</v>
      </c>
      <c r="K15" s="16">
        <v>15</v>
      </c>
      <c r="L15" s="16" t="s">
        <v>23</v>
      </c>
      <c r="M15" s="38">
        <f>K15*Yahoo!D19</f>
        <v>2452.6499999999996</v>
      </c>
      <c r="N15" s="33">
        <f t="shared" si="0"/>
        <v>0.036508954157233584</v>
      </c>
    </row>
    <row r="16" spans="2:14" ht="12.75">
      <c r="B16" s="31">
        <v>39644</v>
      </c>
      <c r="C16" t="s">
        <v>51</v>
      </c>
      <c r="F16" s="41">
        <v>-1925.93</v>
      </c>
      <c r="K16" s="16">
        <v>53</v>
      </c>
      <c r="L16" s="16" t="s">
        <v>110</v>
      </c>
      <c r="M16" s="38">
        <f>K16*Yahoo!D20</f>
        <v>1854.47</v>
      </c>
      <c r="N16" s="33">
        <f t="shared" si="0"/>
        <v>0.027604737820710244</v>
      </c>
    </row>
    <row r="17" spans="2:14" ht="12.75">
      <c r="B17" s="31">
        <v>39644</v>
      </c>
      <c r="C17" t="s">
        <v>52</v>
      </c>
      <c r="F17" s="41">
        <v>-2017.98</v>
      </c>
      <c r="K17" s="2">
        <v>59</v>
      </c>
      <c r="L17" s="2" t="s">
        <v>27</v>
      </c>
      <c r="M17" s="38">
        <f>K17*Yahoo!D21</f>
        <v>1846.11</v>
      </c>
      <c r="N17" s="33">
        <f t="shared" si="0"/>
        <v>0.027480294929651806</v>
      </c>
    </row>
    <row r="18" spans="2:14" ht="12.75">
      <c r="B18" s="31">
        <v>39645</v>
      </c>
      <c r="C18" t="s">
        <v>53</v>
      </c>
      <c r="F18" s="41">
        <v>-200.55</v>
      </c>
      <c r="K18" s="39">
        <v>0</v>
      </c>
      <c r="L18" s="39" t="s">
        <v>105</v>
      </c>
      <c r="M18" s="38">
        <f>K18*Yahoo!D22</f>
        <v>0</v>
      </c>
      <c r="N18" s="33">
        <f t="shared" si="0"/>
        <v>0</v>
      </c>
    </row>
    <row r="19" spans="2:14" ht="12.75">
      <c r="B19" s="31">
        <v>39645</v>
      </c>
      <c r="C19" t="s">
        <v>54</v>
      </c>
      <c r="F19" s="41">
        <v>-3381.79</v>
      </c>
      <c r="K19" s="39">
        <v>0</v>
      </c>
      <c r="L19" s="39" t="s">
        <v>20</v>
      </c>
      <c r="M19" s="38">
        <f>K19*Yahoo!D23</f>
        <v>0</v>
      </c>
      <c r="N19" s="33">
        <f t="shared" si="0"/>
        <v>0</v>
      </c>
    </row>
    <row r="20" spans="2:6" ht="12.75">
      <c r="B20" s="31">
        <v>39645</v>
      </c>
      <c r="C20" t="s">
        <v>55</v>
      </c>
      <c r="F20" s="41">
        <v>-2312.75</v>
      </c>
    </row>
    <row r="21" spans="2:11" ht="12.75">
      <c r="B21" s="31">
        <v>39658</v>
      </c>
      <c r="C21" t="s">
        <v>109</v>
      </c>
      <c r="F21" s="42">
        <v>-1997.49</v>
      </c>
      <c r="G21" s="31"/>
      <c r="K21" s="32"/>
    </row>
    <row r="22" spans="2:6" ht="12.75">
      <c r="B22" s="31">
        <v>39664</v>
      </c>
      <c r="C22" t="s">
        <v>114</v>
      </c>
      <c r="F22" s="42">
        <v>-2009.99</v>
      </c>
    </row>
    <row r="23" spans="2:6" ht="12.75">
      <c r="B23" s="31">
        <v>39671</v>
      </c>
      <c r="C23" t="s">
        <v>131</v>
      </c>
      <c r="F23" s="32">
        <v>-1562.46</v>
      </c>
    </row>
    <row r="24" spans="1:13" ht="12.75">
      <c r="A24" t="s">
        <v>57</v>
      </c>
      <c r="K24" t="s">
        <v>69</v>
      </c>
      <c r="M24" s="34">
        <f>SUM(M3:M19)</f>
        <v>67179.41</v>
      </c>
    </row>
    <row r="25" spans="2:6" ht="12.75">
      <c r="B25" s="31">
        <v>39638</v>
      </c>
      <c r="C25" t="s">
        <v>58</v>
      </c>
      <c r="F25" s="41">
        <v>-449.96</v>
      </c>
    </row>
    <row r="26" spans="2:6" ht="12.75">
      <c r="B26" s="31">
        <v>39639</v>
      </c>
      <c r="C26" t="s">
        <v>59</v>
      </c>
      <c r="F26" s="41">
        <v>-697.97</v>
      </c>
    </row>
    <row r="27" spans="2:6" ht="12.75">
      <c r="B27" s="31">
        <v>39643</v>
      </c>
      <c r="C27" t="s">
        <v>60</v>
      </c>
      <c r="F27" s="41">
        <v>-974.98</v>
      </c>
    </row>
    <row r="28" spans="2:6" ht="12.75">
      <c r="B28" s="31">
        <v>39643</v>
      </c>
      <c r="C28" t="s">
        <v>62</v>
      </c>
      <c r="F28" s="41">
        <v>-2234.97</v>
      </c>
    </row>
    <row r="29" spans="2:6" ht="12.75">
      <c r="B29" s="31">
        <v>39643</v>
      </c>
      <c r="C29" t="s">
        <v>63</v>
      </c>
      <c r="F29" s="41">
        <v>-2442.98</v>
      </c>
    </row>
    <row r="30" spans="2:6" ht="12.75">
      <c r="B30" s="31">
        <v>39647</v>
      </c>
      <c r="C30" t="s">
        <v>101</v>
      </c>
      <c r="F30" s="41">
        <v>-1753.24</v>
      </c>
    </row>
    <row r="31" spans="2:6" ht="12.75">
      <c r="B31" s="31">
        <v>39644</v>
      </c>
      <c r="C31" t="s">
        <v>65</v>
      </c>
      <c r="F31" s="41">
        <v>-1798.26</v>
      </c>
    </row>
    <row r="32" spans="2:6" ht="12.75">
      <c r="B32" s="31">
        <v>39645</v>
      </c>
      <c r="C32" t="s">
        <v>66</v>
      </c>
      <c r="F32" s="41">
        <v>-1628.92</v>
      </c>
    </row>
    <row r="33" spans="2:6" ht="12.75">
      <c r="B33" s="31">
        <v>39666</v>
      </c>
      <c r="C33" t="s">
        <v>113</v>
      </c>
      <c r="F33" s="42">
        <v>-912.13</v>
      </c>
    </row>
    <row r="34" spans="2:6" ht="12.75">
      <c r="B34" s="31">
        <v>39668</v>
      </c>
      <c r="C34" t="s">
        <v>123</v>
      </c>
      <c r="F34" s="42">
        <v>-2413.99</v>
      </c>
    </row>
    <row r="35" spans="2:6" ht="12.75">
      <c r="B35" t="s">
        <v>67</v>
      </c>
      <c r="F35" s="41">
        <f>SUM(F3:F34)</f>
        <v>-57426.38</v>
      </c>
    </row>
    <row r="37" spans="2:13" ht="12.75">
      <c r="B37" s="31"/>
      <c r="F37" s="42"/>
      <c r="K37" t="s">
        <v>96</v>
      </c>
      <c r="M37" s="34">
        <f>M24+F35+SUM(F44:F71)</f>
        <v>9383.940000000006</v>
      </c>
    </row>
    <row r="38" ht="12.75">
      <c r="M38" s="33">
        <f>M37/-F35</f>
        <v>0.16340817582442088</v>
      </c>
    </row>
    <row r="39" ht="12.75">
      <c r="M39">
        <v>0.11960755873619688</v>
      </c>
    </row>
    <row r="40" spans="9:15" ht="12.75">
      <c r="I40" s="31"/>
      <c r="M40" s="32"/>
      <c r="N40" s="32"/>
      <c r="O40" s="32"/>
    </row>
    <row r="41" ht="12.75">
      <c r="M41" s="32"/>
    </row>
    <row r="42" ht="12.75">
      <c r="M42" s="36"/>
    </row>
    <row r="43" ht="12.75">
      <c r="A43" t="s">
        <v>108</v>
      </c>
    </row>
    <row r="44" spans="2:6" ht="12.75">
      <c r="B44" s="31">
        <v>39643</v>
      </c>
      <c r="C44" t="s">
        <v>48</v>
      </c>
      <c r="F44" s="41">
        <v>-3255.78</v>
      </c>
    </row>
    <row r="45" spans="2:6" ht="12.75">
      <c r="B45" s="31">
        <v>39645</v>
      </c>
      <c r="C45" t="s">
        <v>70</v>
      </c>
      <c r="F45" s="41">
        <v>3155.2</v>
      </c>
    </row>
    <row r="46" spans="2:6" ht="12.75">
      <c r="B46" s="31">
        <v>39644</v>
      </c>
      <c r="C46" t="s">
        <v>64</v>
      </c>
      <c r="F46" s="41">
        <v>-1923.07</v>
      </c>
    </row>
    <row r="47" spans="2:6" ht="12.75">
      <c r="B47" s="31">
        <v>39646</v>
      </c>
      <c r="C47" t="s">
        <v>100</v>
      </c>
      <c r="F47" s="41">
        <v>1764.5</v>
      </c>
    </row>
    <row r="48" spans="2:6" ht="12.75">
      <c r="B48" s="31">
        <v>39645</v>
      </c>
      <c r="C48" t="s">
        <v>56</v>
      </c>
      <c r="F48" s="41">
        <v>-1972.23</v>
      </c>
    </row>
    <row r="49" spans="2:6" ht="12.75">
      <c r="B49" s="31">
        <v>39654</v>
      </c>
      <c r="C49" t="s">
        <v>104</v>
      </c>
      <c r="F49" s="41">
        <v>1755.92</v>
      </c>
    </row>
    <row r="50" spans="2:6" ht="12.75">
      <c r="B50" s="31">
        <v>39653</v>
      </c>
      <c r="C50" t="s">
        <v>102</v>
      </c>
      <c r="F50" s="41">
        <v>-3839.89</v>
      </c>
    </row>
    <row r="51" spans="2:6" ht="12.75">
      <c r="B51" s="31">
        <v>39654</v>
      </c>
      <c r="C51" t="s">
        <v>107</v>
      </c>
      <c r="F51" s="41">
        <v>3636.99</v>
      </c>
    </row>
    <row r="52" spans="2:7" ht="12.75">
      <c r="B52" s="31">
        <v>39645</v>
      </c>
      <c r="C52" t="s">
        <v>95</v>
      </c>
      <c r="F52" s="41">
        <v>-783.59</v>
      </c>
      <c r="G52" s="34"/>
    </row>
    <row r="53" spans="2:6" ht="12.75">
      <c r="B53" s="31">
        <v>39666</v>
      </c>
      <c r="C53" t="s">
        <v>115</v>
      </c>
      <c r="F53" s="42">
        <v>706.85</v>
      </c>
    </row>
    <row r="54" spans="2:7" ht="12.75">
      <c r="B54" s="31">
        <v>39643</v>
      </c>
      <c r="C54" t="s">
        <v>60</v>
      </c>
      <c r="F54" s="41">
        <v>-974.98</v>
      </c>
      <c r="G54" s="34"/>
    </row>
    <row r="55" spans="2:6" ht="12.75">
      <c r="B55" s="31">
        <v>39666</v>
      </c>
      <c r="C55" t="s">
        <v>112</v>
      </c>
      <c r="F55" s="42">
        <v>886</v>
      </c>
    </row>
    <row r="56" spans="2:6" ht="12.75">
      <c r="B56" s="31">
        <v>39645</v>
      </c>
      <c r="C56" t="s">
        <v>45</v>
      </c>
      <c r="F56" s="41">
        <v>-1371.99</v>
      </c>
    </row>
    <row r="57" spans="2:6" ht="12.75">
      <c r="B57" s="31">
        <v>39666</v>
      </c>
      <c r="C57" t="s">
        <v>116</v>
      </c>
      <c r="F57" s="42">
        <v>1260.01</v>
      </c>
    </row>
    <row r="58" spans="2:6" ht="12.75">
      <c r="B58" s="31">
        <v>39643</v>
      </c>
      <c r="C58" t="s">
        <v>61</v>
      </c>
      <c r="F58" s="41">
        <v>-1641.95</v>
      </c>
    </row>
    <row r="59" spans="2:6" ht="12.75">
      <c r="B59" s="31">
        <v>39668</v>
      </c>
      <c r="C59" t="s">
        <v>124</v>
      </c>
      <c r="F59" s="42">
        <v>478.88</v>
      </c>
    </row>
    <row r="60" spans="2:6" ht="12.75">
      <c r="B60" s="31">
        <v>39668</v>
      </c>
      <c r="C60" t="s">
        <v>125</v>
      </c>
      <c r="F60" s="42">
        <v>1956.01</v>
      </c>
    </row>
    <row r="61" spans="2:6" ht="12.75">
      <c r="B61" s="31">
        <v>39654</v>
      </c>
      <c r="C61" t="s">
        <v>103</v>
      </c>
      <c r="F61" s="41">
        <v>-1763.98</v>
      </c>
    </row>
    <row r="62" spans="2:6" ht="12.75">
      <c r="B62" s="31">
        <v>39671</v>
      </c>
      <c r="C62" t="s">
        <v>130</v>
      </c>
      <c r="F62" s="32">
        <v>1558.01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0.421875" style="0" customWidth="1"/>
    <col min="2" max="2" width="12.57421875" style="0" customWidth="1"/>
    <col min="4" max="4" width="13.8515625" style="0" customWidth="1"/>
    <col min="6" max="6" width="11.28125" style="0" customWidth="1"/>
    <col min="7" max="7" width="10.8515625" style="0" bestFit="1" customWidth="1"/>
  </cols>
  <sheetData>
    <row r="1" ht="12.75">
      <c r="B1" t="s">
        <v>71</v>
      </c>
    </row>
    <row r="4" spans="1:7" ht="12.75">
      <c r="A4" t="s">
        <v>72</v>
      </c>
      <c r="B4" t="s">
        <v>4</v>
      </c>
      <c r="C4" t="s">
        <v>73</v>
      </c>
      <c r="F4" t="s">
        <v>74</v>
      </c>
      <c r="G4" t="s">
        <v>75</v>
      </c>
    </row>
    <row r="5" spans="1:7" ht="12.75">
      <c r="A5">
        <v>1</v>
      </c>
      <c r="B5" s="31">
        <v>39273</v>
      </c>
      <c r="C5" t="s">
        <v>76</v>
      </c>
      <c r="F5" s="34">
        <v>-2310.86</v>
      </c>
      <c r="G5" s="34"/>
    </row>
    <row r="6" spans="2:7" ht="12.75">
      <c r="B6" s="31">
        <v>39643</v>
      </c>
      <c r="C6" t="s">
        <v>77</v>
      </c>
      <c r="F6" s="34">
        <v>1386.81</v>
      </c>
      <c r="G6" s="34">
        <f>SUM(F5:F6)</f>
        <v>-924.0500000000002</v>
      </c>
    </row>
    <row r="7" spans="1:7" ht="12.75">
      <c r="A7">
        <v>2</v>
      </c>
      <c r="B7" s="31">
        <v>39273</v>
      </c>
      <c r="C7" t="s">
        <v>78</v>
      </c>
      <c r="F7" s="34">
        <v>-2762.99</v>
      </c>
      <c r="G7" s="34"/>
    </row>
    <row r="8" spans="2:7" ht="12.75">
      <c r="B8" s="31">
        <v>39643</v>
      </c>
      <c r="C8" t="s">
        <v>79</v>
      </c>
      <c r="F8" s="34">
        <v>2255.09</v>
      </c>
      <c r="G8" s="34">
        <f>SUM(F7:F8)</f>
        <v>-507.89999999999964</v>
      </c>
    </row>
    <row r="9" spans="1:7" ht="12.75">
      <c r="A9">
        <v>3</v>
      </c>
      <c r="B9" s="31">
        <v>39273</v>
      </c>
      <c r="C9" t="s">
        <v>80</v>
      </c>
      <c r="F9" s="34">
        <v>-2391.98</v>
      </c>
      <c r="G9" s="34"/>
    </row>
    <row r="10" spans="2:7" ht="12.75">
      <c r="B10" s="31">
        <v>39643</v>
      </c>
      <c r="C10" t="s">
        <v>81</v>
      </c>
      <c r="F10" s="34">
        <v>1846</v>
      </c>
      <c r="G10" s="34">
        <f>SUM(F9:F10)</f>
        <v>-545.98</v>
      </c>
    </row>
    <row r="11" spans="1:7" ht="12.75">
      <c r="A11">
        <v>4</v>
      </c>
      <c r="B11" s="31">
        <v>39352</v>
      </c>
      <c r="C11" t="s">
        <v>82</v>
      </c>
      <c r="F11" s="34">
        <v>-4923.28</v>
      </c>
      <c r="G11" s="34"/>
    </row>
    <row r="12" spans="2:7" ht="12.75">
      <c r="B12" s="31">
        <v>39643</v>
      </c>
      <c r="C12" t="s">
        <v>83</v>
      </c>
      <c r="F12" s="34">
        <v>4746.73</v>
      </c>
      <c r="G12" s="34">
        <f>SUM(F11:F12)</f>
        <v>-176.55000000000018</v>
      </c>
    </row>
    <row r="13" spans="1:7" ht="12.75">
      <c r="A13">
        <v>5</v>
      </c>
      <c r="B13" s="31">
        <v>39388</v>
      </c>
      <c r="C13" t="s">
        <v>84</v>
      </c>
      <c r="F13" s="34">
        <v>-1162.2</v>
      </c>
      <c r="G13" s="34"/>
    </row>
    <row r="14" spans="2:7" ht="12.75">
      <c r="B14" s="31">
        <v>39420</v>
      </c>
      <c r="C14" t="s">
        <v>85</v>
      </c>
      <c r="F14" s="34">
        <v>-11.5</v>
      </c>
      <c r="G14" s="34"/>
    </row>
    <row r="15" spans="2:7" ht="12.75">
      <c r="B15" s="31">
        <v>39447</v>
      </c>
      <c r="C15" t="s">
        <v>86</v>
      </c>
      <c r="F15" s="34">
        <v>-94.22</v>
      </c>
      <c r="G15" s="34"/>
    </row>
    <row r="16" spans="2:7" ht="12.75">
      <c r="B16" s="31">
        <v>39454</v>
      </c>
      <c r="C16" t="s">
        <v>87</v>
      </c>
      <c r="F16" s="34">
        <v>-118.35</v>
      </c>
      <c r="G16" s="34"/>
    </row>
    <row r="17" spans="2:7" ht="12.75">
      <c r="B17" s="31">
        <v>39643</v>
      </c>
      <c r="C17" t="s">
        <v>88</v>
      </c>
      <c r="F17" s="34">
        <v>1144.68</v>
      </c>
      <c r="G17" s="34">
        <f>SUM(F13:F17)</f>
        <v>-241.58999999999992</v>
      </c>
    </row>
    <row r="18" spans="1:7" ht="12.75">
      <c r="A18">
        <v>6</v>
      </c>
      <c r="B18" s="31">
        <v>39273</v>
      </c>
      <c r="C18" t="s">
        <v>89</v>
      </c>
      <c r="F18" s="34">
        <v>-2446.55</v>
      </c>
      <c r="G18" s="34"/>
    </row>
    <row r="19" spans="2:7" ht="12.75">
      <c r="B19" s="31">
        <v>39317</v>
      </c>
      <c r="C19" t="s">
        <v>90</v>
      </c>
      <c r="F19" s="34">
        <v>-1059.43</v>
      </c>
      <c r="G19" s="34"/>
    </row>
    <row r="20" spans="2:7" ht="12.75">
      <c r="B20" s="31">
        <v>39644</v>
      </c>
      <c r="C20" t="s">
        <v>91</v>
      </c>
      <c r="F20" s="34">
        <v>3986.99</v>
      </c>
      <c r="G20" s="34">
        <f>SUM(F18:F20)</f>
        <v>481.0099999999993</v>
      </c>
    </row>
    <row r="21" spans="1:7" ht="12.75">
      <c r="A21">
        <v>7</v>
      </c>
      <c r="B21" s="31">
        <v>39388</v>
      </c>
      <c r="C21" t="s">
        <v>92</v>
      </c>
      <c r="F21" s="32">
        <v>-2951.36</v>
      </c>
      <c r="G21" s="34"/>
    </row>
    <row r="22" spans="2:7" ht="12.75">
      <c r="B22" s="31">
        <v>39645</v>
      </c>
      <c r="C22" t="s">
        <v>93</v>
      </c>
      <c r="F22" s="32">
        <v>3958.26</v>
      </c>
      <c r="G22" s="34">
        <f>SUM(F21:F22)</f>
        <v>1006.9000000000001</v>
      </c>
    </row>
    <row r="23" spans="1:7" ht="12.75">
      <c r="A23">
        <v>8</v>
      </c>
      <c r="B23" s="31">
        <v>39643</v>
      </c>
      <c r="C23" t="s">
        <v>48</v>
      </c>
      <c r="F23" s="32">
        <v>-3255.78</v>
      </c>
      <c r="G23" s="34"/>
    </row>
    <row r="24" spans="2:7" ht="12.75">
      <c r="B24" s="31">
        <v>39645</v>
      </c>
      <c r="C24" t="s">
        <v>70</v>
      </c>
      <c r="F24" s="32">
        <v>3155.2</v>
      </c>
      <c r="G24" s="34">
        <f>SUM(F23:F24)</f>
        <v>-100.58000000000038</v>
      </c>
    </row>
    <row r="25" spans="1:6" ht="12.75">
      <c r="A25">
        <v>9</v>
      </c>
      <c r="B25" s="31">
        <v>39645</v>
      </c>
      <c r="C25" t="s">
        <v>56</v>
      </c>
      <c r="F25" s="32">
        <v>-1972.23</v>
      </c>
    </row>
    <row r="26" spans="2:7" ht="12.75">
      <c r="B26" s="31">
        <v>39654</v>
      </c>
      <c r="C26" t="s">
        <v>104</v>
      </c>
      <c r="F26" s="32">
        <v>1755.92</v>
      </c>
      <c r="G26" s="32">
        <f>F26+F25</f>
        <v>-216.30999999999995</v>
      </c>
    </row>
    <row r="41" spans="6:7" ht="12.75">
      <c r="F41" s="35" t="s">
        <v>94</v>
      </c>
      <c r="G41" s="34">
        <f>SUM(G6:G40)</f>
        <v>-1225.0500000000006</v>
      </c>
    </row>
    <row r="44" spans="2:6" ht="12.75">
      <c r="B44" s="31">
        <v>39644</v>
      </c>
      <c r="C44" t="s">
        <v>52</v>
      </c>
      <c r="F44" s="32">
        <v>-2017.98</v>
      </c>
    </row>
    <row r="45" spans="2:6" ht="12.75">
      <c r="B45" s="31">
        <v>39644</v>
      </c>
      <c r="C45" t="s">
        <v>51</v>
      </c>
      <c r="F45" s="32">
        <v>-1925.93</v>
      </c>
    </row>
    <row r="46" spans="2:6" ht="12.75">
      <c r="B46" s="31">
        <v>39643</v>
      </c>
      <c r="C46" t="s">
        <v>50</v>
      </c>
      <c r="F46" s="32">
        <v>-4710.17</v>
      </c>
    </row>
    <row r="47" spans="2:6" ht="12.75">
      <c r="B47" s="31">
        <v>39643</v>
      </c>
      <c r="C47" t="s">
        <v>49</v>
      </c>
      <c r="F47" s="32">
        <v>-3365.43</v>
      </c>
    </row>
    <row r="48" spans="2:6" ht="12.75">
      <c r="B48" s="31">
        <v>39645</v>
      </c>
      <c r="C48" t="s">
        <v>55</v>
      </c>
      <c r="F48" s="32">
        <v>-2312.75</v>
      </c>
    </row>
    <row r="49" spans="2:6" ht="12.75">
      <c r="B49" s="31">
        <v>39645</v>
      </c>
      <c r="C49" t="s">
        <v>53</v>
      </c>
      <c r="F49">
        <v>-200.55</v>
      </c>
    </row>
    <row r="50" spans="2:6" ht="12.75">
      <c r="B50" s="31">
        <v>39645</v>
      </c>
      <c r="C50" t="s">
        <v>54</v>
      </c>
      <c r="F50" s="32">
        <v>-3381.79</v>
      </c>
    </row>
    <row r="51" spans="2:6" ht="12.75">
      <c r="B51" s="31">
        <v>39646</v>
      </c>
      <c r="C51" t="s">
        <v>97</v>
      </c>
      <c r="F51" s="32">
        <v>-3167.11</v>
      </c>
    </row>
    <row r="52" spans="2:6" ht="12.75">
      <c r="B52" s="31">
        <v>39654</v>
      </c>
      <c r="C52" t="s">
        <v>103</v>
      </c>
      <c r="F52" s="32">
        <v>-1763.98</v>
      </c>
    </row>
    <row r="53" spans="2:6" ht="12.75">
      <c r="B53" s="31">
        <v>39658</v>
      </c>
      <c r="C53" t="s">
        <v>109</v>
      </c>
      <c r="F53" s="32">
        <v>-1997.49</v>
      </c>
    </row>
    <row r="54" spans="2:6" ht="12.75">
      <c r="B54" s="31">
        <v>39664</v>
      </c>
      <c r="C54" t="s">
        <v>114</v>
      </c>
      <c r="F54" s="32">
        <v>-2009.99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3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4.8515625" style="0" customWidth="1"/>
    <col min="2" max="2" width="0.71875" style="0" customWidth="1"/>
    <col min="3" max="3" width="26.140625" style="0" customWidth="1"/>
    <col min="4" max="4" width="8.421875" style="0" customWidth="1"/>
    <col min="5" max="5" width="10.7109375" style="0" customWidth="1"/>
    <col min="8" max="8" width="9.140625" style="25" customWidth="1"/>
    <col min="9" max="9" width="7.28125" style="26" customWidth="1"/>
    <col min="10" max="10" width="9.140625" style="19" customWidth="1"/>
  </cols>
  <sheetData>
    <row r="1" spans="1:12" ht="13.5" thickBot="1">
      <c r="A1" s="4" t="s">
        <v>0</v>
      </c>
      <c r="B1" s="5"/>
      <c r="C1" s="5" t="s">
        <v>133</v>
      </c>
      <c r="D1" s="5"/>
      <c r="E1" s="5"/>
      <c r="F1" s="5"/>
      <c r="G1" s="5"/>
      <c r="H1" s="20"/>
      <c r="I1" s="21"/>
      <c r="J1" s="28"/>
      <c r="K1" s="5"/>
      <c r="L1" s="5"/>
    </row>
    <row r="2" spans="1:12" ht="16.5" thickBot="1" thickTop="1">
      <c r="A2" s="11" t="s">
        <v>3</v>
      </c>
      <c r="B2" s="12"/>
      <c r="C2" s="13" t="s">
        <v>14</v>
      </c>
      <c r="D2" s="9"/>
      <c r="E2" s="7" t="s">
        <v>5</v>
      </c>
      <c r="F2" s="6"/>
      <c r="G2" s="6"/>
      <c r="H2" s="15" t="s">
        <v>7</v>
      </c>
      <c r="I2" s="22"/>
      <c r="J2" s="29"/>
      <c r="K2" s="16"/>
      <c r="L2" s="16"/>
    </row>
    <row r="3" spans="1:12" ht="15.75" thickTop="1">
      <c r="A3" s="8" t="s">
        <v>8</v>
      </c>
      <c r="B3" s="6"/>
      <c r="C3" s="6"/>
      <c r="D3" s="9"/>
      <c r="E3" s="8" t="s">
        <v>6</v>
      </c>
      <c r="F3" s="6"/>
      <c r="G3" s="6"/>
      <c r="H3" s="23" t="s">
        <v>13</v>
      </c>
      <c r="I3" s="22"/>
      <c r="J3" s="29"/>
      <c r="K3" s="16"/>
      <c r="L3" s="16"/>
    </row>
    <row r="4" spans="1:12" ht="12.75">
      <c r="A4" s="9"/>
      <c r="B4" s="9"/>
      <c r="C4" s="10" t="s">
        <v>1</v>
      </c>
      <c r="D4" s="10" t="s">
        <v>2</v>
      </c>
      <c r="E4" s="10" t="s">
        <v>9</v>
      </c>
      <c r="F4" s="10" t="s">
        <v>10</v>
      </c>
      <c r="G4" s="10" t="s">
        <v>11</v>
      </c>
      <c r="H4" s="24" t="s">
        <v>4</v>
      </c>
      <c r="I4" s="24" t="s">
        <v>12</v>
      </c>
      <c r="J4" s="30" t="s">
        <v>15</v>
      </c>
      <c r="K4" s="9"/>
      <c r="L4" s="9"/>
    </row>
    <row r="5" spans="1:12" ht="3.75" customHeight="1">
      <c r="A5" s="2"/>
      <c r="B5" s="2"/>
      <c r="C5" s="2"/>
      <c r="D5" s="2"/>
      <c r="E5" s="2"/>
      <c r="F5" s="2"/>
      <c r="G5" s="2"/>
      <c r="H5" s="20"/>
      <c r="I5" s="21"/>
      <c r="J5" s="28"/>
      <c r="K5" s="2"/>
      <c r="L5" s="2"/>
    </row>
    <row r="6" spans="4:7" ht="12.75" hidden="1">
      <c r="D6" s="3"/>
      <c r="E6" s="3"/>
      <c r="F6" s="3"/>
      <c r="G6" s="3"/>
    </row>
    <row r="7" spans="1:10" ht="12.75">
      <c r="A7" s="1" t="s">
        <v>17</v>
      </c>
      <c r="B7" s="2"/>
      <c r="C7" s="14" t="s">
        <v>29</v>
      </c>
      <c r="D7" s="17">
        <v>40.56</v>
      </c>
      <c r="E7" s="18">
        <v>36921</v>
      </c>
      <c r="F7" s="19">
        <v>40.83</v>
      </c>
      <c r="G7" s="19">
        <v>39.27</v>
      </c>
      <c r="H7" s="27">
        <v>39671</v>
      </c>
      <c r="I7" s="26">
        <v>12.6</v>
      </c>
      <c r="J7" s="19">
        <v>31.1084</v>
      </c>
    </row>
    <row r="8" spans="1:10" ht="12.75">
      <c r="A8" s="1" t="s">
        <v>21</v>
      </c>
      <c r="B8" s="2"/>
      <c r="C8" s="14" t="s">
        <v>32</v>
      </c>
      <c r="D8" s="17">
        <v>18.41</v>
      </c>
      <c r="E8" s="18">
        <v>1762869</v>
      </c>
      <c r="F8" s="19">
        <v>18.68</v>
      </c>
      <c r="G8" s="19">
        <v>17.13</v>
      </c>
      <c r="H8" s="27">
        <v>39671</v>
      </c>
      <c r="I8" s="26">
        <v>7.12</v>
      </c>
      <c r="J8" s="19">
        <v>23.7794</v>
      </c>
    </row>
    <row r="9" spans="1:10" ht="12.75">
      <c r="A9" s="1" t="s">
        <v>19</v>
      </c>
      <c r="B9" s="2"/>
      <c r="C9" s="14" t="s">
        <v>31</v>
      </c>
      <c r="D9" s="17">
        <v>33.39</v>
      </c>
      <c r="E9" s="18">
        <v>120023</v>
      </c>
      <c r="F9" s="19">
        <v>33.47</v>
      </c>
      <c r="G9" s="19">
        <v>31.25</v>
      </c>
      <c r="H9" s="27">
        <v>39671</v>
      </c>
      <c r="I9" s="26">
        <v>8.68</v>
      </c>
      <c r="J9" s="19">
        <v>38.3989</v>
      </c>
    </row>
    <row r="10" spans="1:10" ht="12.75">
      <c r="A10" s="1" t="s">
        <v>24</v>
      </c>
      <c r="B10" s="2"/>
      <c r="C10" s="14" t="s">
        <v>35</v>
      </c>
      <c r="D10" s="17">
        <v>115.09</v>
      </c>
      <c r="E10" s="18">
        <v>63290</v>
      </c>
      <c r="F10" s="19">
        <v>120.91</v>
      </c>
      <c r="G10" s="19">
        <v>111.02</v>
      </c>
      <c r="H10" s="27">
        <v>39671</v>
      </c>
      <c r="I10" s="26">
        <v>22.21</v>
      </c>
      <c r="J10" s="19">
        <v>81.1399</v>
      </c>
    </row>
    <row r="11" spans="1:10" ht="12.75">
      <c r="A11" s="1" t="s">
        <v>128</v>
      </c>
      <c r="B11" s="2"/>
      <c r="C11" s="14" t="s">
        <v>129</v>
      </c>
      <c r="D11" s="17">
        <v>5.68</v>
      </c>
      <c r="E11" s="18">
        <v>69078</v>
      </c>
      <c r="F11" s="19">
        <v>5.8</v>
      </c>
      <c r="G11" s="19">
        <v>5.51</v>
      </c>
      <c r="H11" s="27">
        <v>39671</v>
      </c>
      <c r="I11" s="26" t="s">
        <v>122</v>
      </c>
      <c r="J11" s="19">
        <v>8.5764</v>
      </c>
    </row>
    <row r="12" spans="1:10" ht="12.75">
      <c r="A12" s="1" t="s">
        <v>26</v>
      </c>
      <c r="B12" s="2"/>
      <c r="C12" s="14" t="s">
        <v>37</v>
      </c>
      <c r="D12" s="17">
        <v>57.6</v>
      </c>
      <c r="E12" s="18">
        <v>576591</v>
      </c>
      <c r="F12" s="19">
        <v>58.81</v>
      </c>
      <c r="G12" s="19">
        <v>55.275</v>
      </c>
      <c r="H12" s="27">
        <v>39671</v>
      </c>
      <c r="I12" s="26">
        <v>15.73</v>
      </c>
      <c r="J12" s="19">
        <v>55.9078</v>
      </c>
    </row>
    <row r="13" spans="1:10" ht="12.75">
      <c r="A13" s="1" t="s">
        <v>18</v>
      </c>
      <c r="B13" s="2"/>
      <c r="C13" s="14" t="s">
        <v>30</v>
      </c>
      <c r="D13" s="17">
        <v>22.89</v>
      </c>
      <c r="E13" s="18">
        <v>264902</v>
      </c>
      <c r="F13" s="19">
        <v>22.89</v>
      </c>
      <c r="G13" s="19">
        <v>21.68</v>
      </c>
      <c r="H13" s="27">
        <v>39671</v>
      </c>
      <c r="I13" s="26">
        <v>10.99</v>
      </c>
      <c r="J13" s="19">
        <v>19.455</v>
      </c>
    </row>
    <row r="14" spans="1:10" ht="12.75">
      <c r="A14" s="1" t="s">
        <v>22</v>
      </c>
      <c r="B14" s="2"/>
      <c r="C14" s="14" t="s">
        <v>33</v>
      </c>
      <c r="D14" s="17">
        <v>57.84</v>
      </c>
      <c r="E14" s="18">
        <v>898777</v>
      </c>
      <c r="F14" s="19">
        <v>58.23</v>
      </c>
      <c r="G14" s="19">
        <v>55.82</v>
      </c>
      <c r="H14" s="27">
        <v>39671</v>
      </c>
      <c r="I14" s="26">
        <v>22.45</v>
      </c>
      <c r="J14" s="19">
        <v>42.3811</v>
      </c>
    </row>
    <row r="15" spans="1:10" ht="12.75">
      <c r="A15" s="1" t="s">
        <v>16</v>
      </c>
      <c r="B15" s="2"/>
      <c r="C15" s="14" t="s">
        <v>28</v>
      </c>
      <c r="D15" s="17">
        <v>9.33</v>
      </c>
      <c r="E15" s="18">
        <v>1136801</v>
      </c>
      <c r="F15" s="19">
        <v>9.61</v>
      </c>
      <c r="G15" s="19">
        <v>9.25</v>
      </c>
      <c r="H15" s="27">
        <v>39671</v>
      </c>
      <c r="I15" s="26">
        <v>15.01</v>
      </c>
      <c r="J15" s="19">
        <v>9.5576</v>
      </c>
    </row>
    <row r="16" spans="1:10" ht="12.75">
      <c r="A16" s="1" t="s">
        <v>98</v>
      </c>
      <c r="B16" s="2"/>
      <c r="C16" s="14" t="s">
        <v>99</v>
      </c>
      <c r="D16" s="17">
        <v>48.6</v>
      </c>
      <c r="E16" s="18">
        <v>2302591</v>
      </c>
      <c r="F16" s="19">
        <v>48.84</v>
      </c>
      <c r="G16" s="19">
        <v>46.46</v>
      </c>
      <c r="H16" s="27">
        <v>39671</v>
      </c>
      <c r="I16" s="26">
        <v>6.76</v>
      </c>
      <c r="J16" s="19">
        <v>61.5786</v>
      </c>
    </row>
    <row r="17" spans="1:10" ht="12.75">
      <c r="A17" s="1" t="s">
        <v>25</v>
      </c>
      <c r="B17" s="2"/>
      <c r="C17" s="14" t="s">
        <v>36</v>
      </c>
      <c r="D17" s="17">
        <v>46.22</v>
      </c>
      <c r="E17" s="18">
        <v>238849</v>
      </c>
      <c r="F17" s="19">
        <v>46.79</v>
      </c>
      <c r="G17" s="19">
        <v>45.41</v>
      </c>
      <c r="H17" s="27">
        <v>39671</v>
      </c>
      <c r="I17" s="26">
        <v>9.82</v>
      </c>
      <c r="J17" s="19">
        <v>42.5024</v>
      </c>
    </row>
    <row r="18" spans="1:10" ht="12.75">
      <c r="A18" s="1" t="s">
        <v>119</v>
      </c>
      <c r="B18" s="2"/>
      <c r="C18" s="14" t="s">
        <v>120</v>
      </c>
      <c r="D18" s="17">
        <v>33.48</v>
      </c>
      <c r="E18" s="18">
        <v>4113277</v>
      </c>
      <c r="F18" s="19">
        <v>34.25</v>
      </c>
      <c r="G18" s="19">
        <v>32.79</v>
      </c>
      <c r="H18" s="27">
        <v>39671</v>
      </c>
      <c r="I18" s="26">
        <v>8.75</v>
      </c>
      <c r="J18" s="19">
        <v>35.7701</v>
      </c>
    </row>
    <row r="19" spans="1:10" ht="12.75">
      <c r="A19" s="1" t="s">
        <v>23</v>
      </c>
      <c r="B19" s="2"/>
      <c r="C19" s="14" t="s">
        <v>34</v>
      </c>
      <c r="D19" s="17">
        <v>163.51</v>
      </c>
      <c r="E19" s="18">
        <v>25786</v>
      </c>
      <c r="F19" s="19">
        <v>165.366</v>
      </c>
      <c r="G19" s="19">
        <v>149.16</v>
      </c>
      <c r="H19" s="27">
        <v>39671</v>
      </c>
      <c r="I19" s="26">
        <v>18.23</v>
      </c>
      <c r="J19" s="19">
        <v>127.827</v>
      </c>
    </row>
    <row r="20" spans="1:10" ht="12.75">
      <c r="A20" s="1" t="s">
        <v>110</v>
      </c>
      <c r="B20" s="2"/>
      <c r="C20" s="14" t="s">
        <v>111</v>
      </c>
      <c r="D20" s="17">
        <v>34.99</v>
      </c>
      <c r="E20" s="18">
        <v>1718142</v>
      </c>
      <c r="F20" s="19">
        <v>35.61</v>
      </c>
      <c r="G20" s="19">
        <v>34.5</v>
      </c>
      <c r="H20" s="27">
        <v>39671</v>
      </c>
      <c r="I20" s="26">
        <v>13.23</v>
      </c>
      <c r="J20" s="19">
        <v>43.6978</v>
      </c>
    </row>
    <row r="21" spans="1:10" ht="12.75">
      <c r="A21" s="1" t="s">
        <v>27</v>
      </c>
      <c r="B21" s="2"/>
      <c r="C21" s="14" t="s">
        <v>38</v>
      </c>
      <c r="D21" s="17">
        <v>31.29</v>
      </c>
      <c r="E21" s="18">
        <v>6039518</v>
      </c>
      <c r="F21" s="19">
        <v>31.69</v>
      </c>
      <c r="G21" s="19">
        <v>30.31</v>
      </c>
      <c r="H21" s="27">
        <v>39671</v>
      </c>
      <c r="I21" s="26">
        <v>23.29</v>
      </c>
      <c r="J21" s="19">
        <v>30.6826</v>
      </c>
    </row>
    <row r="22" spans="1:10" ht="12.75">
      <c r="A22" s="1" t="s">
        <v>105</v>
      </c>
      <c r="B22" s="2"/>
      <c r="C22" s="14" t="s">
        <v>106</v>
      </c>
      <c r="D22" s="17">
        <v>15.43</v>
      </c>
      <c r="E22" s="18">
        <v>2582856</v>
      </c>
      <c r="F22" s="19">
        <v>17.8</v>
      </c>
      <c r="G22" s="19">
        <v>15.19</v>
      </c>
      <c r="H22" s="27">
        <v>39671</v>
      </c>
      <c r="I22" s="26">
        <v>15.52</v>
      </c>
      <c r="J22" s="19">
        <v>13.3834</v>
      </c>
    </row>
    <row r="23" spans="1:10" ht="12.75">
      <c r="A23" s="1" t="s">
        <v>20</v>
      </c>
      <c r="B23" s="2"/>
      <c r="C23" s="14" t="s">
        <v>121</v>
      </c>
      <c r="D23" s="17">
        <v>14.39</v>
      </c>
      <c r="E23" s="18">
        <v>928335</v>
      </c>
      <c r="F23" s="19">
        <v>14.59</v>
      </c>
      <c r="G23" s="19">
        <v>13.21</v>
      </c>
      <c r="H23" s="27">
        <v>39671</v>
      </c>
      <c r="I23" s="26">
        <v>15.45</v>
      </c>
      <c r="J23" s="19">
        <v>17.8007</v>
      </c>
    </row>
    <row r="24" spans="1:8" ht="12.75">
      <c r="A24" s="1"/>
      <c r="B24" s="2"/>
      <c r="C24" s="14" t="s">
        <v>132</v>
      </c>
      <c r="D24" s="17"/>
      <c r="E24" s="18"/>
      <c r="F24" s="19"/>
      <c r="G24" s="19"/>
      <c r="H24" s="27"/>
    </row>
    <row r="25" spans="1:8" ht="12.75">
      <c r="A25" s="1"/>
      <c r="B25" s="2"/>
      <c r="C25" s="14"/>
      <c r="D25" s="17"/>
      <c r="E25" s="18"/>
      <c r="F25" s="19"/>
      <c r="G25" s="19"/>
      <c r="H25" s="27"/>
    </row>
    <row r="26" spans="1:8" ht="12.75">
      <c r="A26" s="1"/>
      <c r="B26" s="2"/>
      <c r="C26" s="14"/>
      <c r="D26" s="17"/>
      <c r="E26" s="18"/>
      <c r="F26" s="19"/>
      <c r="G26" s="19"/>
      <c r="H26" s="27"/>
    </row>
    <row r="27" spans="1:8" ht="12.75">
      <c r="A27" s="1"/>
      <c r="B27" s="2"/>
      <c r="C27" s="14"/>
      <c r="D27" s="17"/>
      <c r="E27" s="18"/>
      <c r="F27" s="19"/>
      <c r="G27" s="19"/>
      <c r="H27" s="27"/>
    </row>
    <row r="28" spans="1:8" ht="12.75">
      <c r="A28" s="1"/>
      <c r="B28" s="2"/>
      <c r="C28" s="14"/>
      <c r="D28" s="17"/>
      <c r="E28" s="18"/>
      <c r="F28" s="19"/>
      <c r="G28" s="19"/>
      <c r="H28" s="27"/>
    </row>
    <row r="29" spans="1:8" ht="12.75">
      <c r="A29" s="1"/>
      <c r="B29" s="2"/>
      <c r="C29" s="14"/>
      <c r="D29" s="17"/>
      <c r="E29" s="18"/>
      <c r="F29" s="19"/>
      <c r="G29" s="19"/>
      <c r="H29" s="27"/>
    </row>
    <row r="30" spans="1:8" ht="12.75">
      <c r="A30" s="1"/>
      <c r="B30" s="2"/>
      <c r="C30" s="14"/>
      <c r="D30" s="17"/>
      <c r="E30" s="18"/>
      <c r="F30" s="19"/>
      <c r="G30" s="19"/>
      <c r="H30" s="27"/>
    </row>
    <row r="31" spans="1:8" ht="12.75">
      <c r="A31" s="1"/>
      <c r="B31" s="2"/>
      <c r="C31" s="14"/>
      <c r="D31" s="17"/>
      <c r="E31" s="18"/>
      <c r="F31" s="19"/>
      <c r="G31" s="19"/>
      <c r="H31" s="27"/>
    </row>
    <row r="32" spans="1:8" ht="12.75">
      <c r="A32" s="1"/>
      <c r="B32" s="2"/>
      <c r="C32" s="14"/>
      <c r="D32" s="17"/>
      <c r="E32" s="18"/>
      <c r="F32" s="19"/>
      <c r="G32" s="19"/>
      <c r="H32" s="27"/>
    </row>
  </sheetData>
  <sheetProtection/>
  <printOptions/>
  <pageMargins left="0.75" right="0.75" top="1" bottom="1" header="0.5" footer="0.5"/>
  <pageSetup horizontalDpi="200" verticalDpi="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Glen</cp:lastModifiedBy>
  <dcterms:created xsi:type="dcterms:W3CDTF">2003-07-08T12:19:58Z</dcterms:created>
  <dcterms:modified xsi:type="dcterms:W3CDTF">2008-08-11T22:59:11Z</dcterms:modified>
  <cp:category/>
  <cp:version/>
  <cp:contentType/>
  <cp:contentStatus/>
</cp:coreProperties>
</file>